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south\Downloads\"/>
    </mc:Choice>
  </mc:AlternateContent>
  <xr:revisionPtr revIDLastSave="0" documentId="13_ncr:1_{794CBD9F-EC07-4CA3-B72B-E199E7A422E9}" xr6:coauthVersionLast="47" xr6:coauthVersionMax="47" xr10:uidLastSave="{00000000-0000-0000-0000-000000000000}"/>
  <bookViews>
    <workbookView xWindow="3900" yWindow="3705" windowWidth="30645" windowHeight="17895" xr2:uid="{A2EB89C5-45DC-4A63-A92A-C5243B0BF2BF}"/>
  </bookViews>
  <sheets>
    <sheet name="IXR Router and NSP" sheetId="1" r:id="rId1"/>
    <sheet name="FTTU " sheetId="2" r:id="rId2"/>
  </sheets>
  <externalReferences>
    <externalReference r:id="rId3"/>
  </externalReferences>
  <definedNames>
    <definedName name="__IntlFixup">TRUE</definedName>
    <definedName name="anscount">1</definedName>
    <definedName name="asdfasdf">{"PriceSheetNoMargins",#N/A,FALSE,"PriceSheet"}</definedName>
    <definedName name="asdfasdfasfdasdf">{#N/A,#N/A,FALSE,"Job Summary";#N/A,#N/A,FALSE,"Contact and Delivery";#N/A,#N/A,FALSE,"Reference Documents";#N/A,#N/A,FALSE,"General Notes";#N/A,#N/A,FALSE,"Installer Work Items";#N/A,#N/A,FALSE,"Installer Notes";#N/A,#N/A,FALSE,"List of Materials";#N/A,#N/A,FALSE,"Power Cabling List";#N/A,#N/A,FALSE,"Ground Cabling List";#N/A,#N/A,FALSE,"Signal Cabling List";#N/A,#N/A,FALSE,"GTP Cabling List";#N/A,#N/A,FALSE,"Alarm and Clock Cabling List";#N/A,#N/A,FALSE,"Attachments"}</definedName>
    <definedName name="CellWatch01Descn">""</definedName>
    <definedName name="CellWatch01Name">"FA OROS"</definedName>
    <definedName name="Chksyscables">"Check Box 22"</definedName>
    <definedName name="HTML_CodePage">1252</definedName>
    <definedName name="HTML_Control">{"'FG4'!$A$1:$K$210","'FG4'!$A$1:$K$205","'FG4'!$A$207:$B$208"}</definedName>
    <definedName name="HTML_Description">""</definedName>
    <definedName name="HTML_Email">""</definedName>
    <definedName name="HTML_Header">"FG4,4P,4M"</definedName>
    <definedName name="HTML_LastUpdate">"7/21/99"</definedName>
    <definedName name="HTML_LineAfter">FALSE</definedName>
    <definedName name="HTML_LineBefore">FALSE</definedName>
    <definedName name="HTML_Name">"Haluk Ulubay"</definedName>
    <definedName name="HTML_OBDlg2">TRUE</definedName>
    <definedName name="HTML_OBDlg4">TRUE</definedName>
    <definedName name="HTML_OS">0</definedName>
    <definedName name="HTML_PathFile">"U:\public_html\fg4price0799.htm"</definedName>
    <definedName name="HTML_Title">"ADSL PRICE LIST"</definedName>
    <definedName name="new">{"PriceSheetNoMargins",#N/A,FALSE,"PriceSheet"}</definedName>
    <definedName name="recommned">{"PriceSheetNoMargins",#N/A,FALSE,"PriceSheet"}</definedName>
    <definedName name="vdslcables">'[1]Price List'!$D$714:$D$727</definedName>
    <definedName name="wrn.ECS1._.Worksheet.">{#N/A,#N/A,FALSE,"WKSH (A-J)";#N/A,#N/A,FALSE,"WKSH (A-K)";#N/A,#N/A,FALSE,"WKSH (B-J)";#N/A,#N/A,FALSE,"WKSH (B-K)"}</definedName>
    <definedName name="wrn.PriceSheetNoMargins.">{"PriceSheetNoMargins",#N/A,FALSE,"PriceSheet"}</definedName>
    <definedName name="wrn.Table._.Of._.Contents.">{#N/A,#N/A,FALSE,"Job Summary";#N/A,#N/A,FALSE,"Contact and Delivery";#N/A,#N/A,FALSE,"Reference Documents";#N/A,#N/A,FALSE,"General Notes";#N/A,#N/A,FALSE,"Installer Work Items";#N/A,#N/A,FALSE,"Installer Notes";#N/A,#N/A,FALSE,"List of Materials";#N/A,#N/A,FALSE,"Power Cabling List";#N/A,#N/A,FALSE,"Ground Cabling List";#N/A,#N/A,FALSE,"Signal Cabling List";#N/A,#N/A,FALSE,"GTP Cabling List";#N/A,#N/A,FALSE,"Alarm and Clock Cabling List";#N/A,#N/A,FALSE,"Attachments"}</definedName>
  </definedNames>
  <calcPr calcId="191028" iterateCount="200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20" i="2" l="1"/>
  <c r="F113" i="2"/>
  <c r="F103" i="2"/>
  <c r="F71" i="2"/>
  <c r="D100" i="1"/>
  <c r="F57" i="2"/>
  <c r="F58" i="2"/>
  <c r="F45" i="2"/>
  <c r="F44" i="2"/>
  <c r="F43" i="2"/>
  <c r="F36" i="2"/>
  <c r="F56" i="2"/>
  <c r="H49" i="1"/>
  <c r="F29" i="2" l="1"/>
  <c r="F28" i="2"/>
  <c r="H29" i="1" l="1"/>
  <c r="H28" i="1"/>
  <c r="H27" i="1"/>
  <c r="H26" i="1"/>
  <c r="H25" i="1"/>
  <c r="H24" i="1"/>
  <c r="H44" i="1" l="1"/>
  <c r="F12" i="2"/>
  <c r="F118" i="2"/>
  <c r="I36" i="1" l="1"/>
  <c r="I37" i="1"/>
  <c r="I35" i="1"/>
  <c r="F84" i="1"/>
  <c r="D99" i="1" s="1"/>
  <c r="H78" i="1"/>
  <c r="G78" i="1"/>
  <c r="F78" i="1"/>
  <c r="I77" i="1"/>
  <c r="I76" i="1"/>
  <c r="H23" i="1"/>
  <c r="H8" i="1"/>
  <c r="D95" i="1" s="1"/>
  <c r="I78" i="1" l="1"/>
  <c r="I38" i="1"/>
  <c r="D96" i="1" s="1"/>
  <c r="F110" i="2"/>
  <c r="F109" i="2"/>
  <c r="F108" i="2"/>
  <c r="F100" i="2"/>
  <c r="F101" i="2"/>
  <c r="F99" i="2"/>
  <c r="F88" i="2"/>
  <c r="F89" i="2"/>
  <c r="F87" i="2"/>
  <c r="D94" i="2"/>
  <c r="D93" i="2"/>
  <c r="D92" i="2"/>
  <c r="F77" i="2"/>
  <c r="F68" i="2"/>
  <c r="F69" i="2"/>
  <c r="F67" i="2"/>
  <c r="F55" i="2"/>
  <c r="F60" i="2" l="1"/>
  <c r="F62" i="2" s="1"/>
  <c r="D98" i="1" l="1"/>
  <c r="H38" i="1"/>
  <c r="G38" i="1"/>
  <c r="F38" i="1"/>
  <c r="F71" i="1"/>
  <c r="F70" i="1"/>
  <c r="F69" i="1"/>
  <c r="F68" i="1"/>
  <c r="F67" i="1"/>
  <c r="F66" i="1"/>
  <c r="F72" i="1" l="1"/>
  <c r="D97" i="1" s="1"/>
  <c r="F27" i="2" l="1"/>
  <c r="F48" i="2"/>
  <c r="F23" i="2"/>
  <c r="F24" i="2"/>
  <c r="F22" i="2"/>
  <c r="F6" i="2"/>
  <c r="F49" i="2" l="1"/>
  <c r="F31" i="2"/>
  <c r="F51" i="2" l="1"/>
  <c r="F122" i="2" s="1"/>
</calcChain>
</file>

<file path=xl/sharedStrings.xml><?xml version="1.0" encoding="utf-8"?>
<sst xmlns="http://schemas.openxmlformats.org/spreadsheetml/2006/main" count="313" uniqueCount="230">
  <si>
    <t>7250 IXR-e2</t>
  </si>
  <si>
    <t>Part Number</t>
  </si>
  <si>
    <t>Description</t>
  </si>
  <si>
    <t>Market Price USD</t>
  </si>
  <si>
    <t>QTY</t>
  </si>
  <si>
    <t>Extended Market Price</t>
  </si>
  <si>
    <t>NSP LPs</t>
  </si>
  <si>
    <t>BNG SMALL</t>
  </si>
  <si>
    <t>Entry Bundle DC</t>
  </si>
  <si>
    <t>3HE19759AB</t>
  </si>
  <si>
    <t>BNG Small Bundle IXR-e2 L2+VSR-a R24 DC</t>
  </si>
  <si>
    <t>75 per E2</t>
  </si>
  <si>
    <t>3HE18556AA</t>
  </si>
  <si>
    <t>SYS - 7250 IXR-e2</t>
  </si>
  <si>
    <t>3HE18558AA</t>
  </si>
  <si>
    <t>PS - 7250 IXR-e2 DC</t>
  </si>
  <si>
    <t>3HE15663EA</t>
  </si>
  <si>
    <t>OS - 7250 IXR R24.x OS LICENSE MED</t>
  </si>
  <si>
    <t>3HE18716AA</t>
  </si>
  <si>
    <t>QSFP28 100GBASE-SR4 HPE MLX ROHS 6/6</t>
  </si>
  <si>
    <t>3HE10551AA</t>
  </si>
  <si>
    <t>QSFP28 - 100GBASE-SR4 ROHS6/6 0/70C</t>
  </si>
  <si>
    <t>3HE13476FA</t>
  </si>
  <si>
    <t>ASL R24 VSR-a Base</t>
  </si>
  <si>
    <t>3HE17418BA</t>
  </si>
  <si>
    <t>VSR-a HN8 R23 DC</t>
  </si>
  <si>
    <t>3HE11126AA</t>
  </si>
  <si>
    <t>ASL VSR Lawful Intercept (LI)</t>
  </si>
  <si>
    <t>3HE11130AA</t>
  </si>
  <si>
    <t>ASL VSR-BNG 4k Hosts</t>
  </si>
  <si>
    <t>3HE11118AA</t>
  </si>
  <si>
    <t>ASL VSR 10Gbps BW w Advanced QoS</t>
  </si>
  <si>
    <t>3HE11122AA</t>
  </si>
  <si>
    <t>ASL VSR VPN Service 100 instances</t>
  </si>
  <si>
    <t>3HE11155AA</t>
  </si>
  <si>
    <t>ASL VSR-NAT 10k Subs</t>
  </si>
  <si>
    <t>3HE11156AA</t>
  </si>
  <si>
    <t>ASL VSR-NAT 1 Gbps</t>
  </si>
  <si>
    <t>3HE09327AA</t>
  </si>
  <si>
    <t>SFP+ Pluggable Optical Module, 10GE LR SM 1310nm, -40°C to +85°C, Duplex LC connector, 10km (6.2dB)</t>
  </si>
  <si>
    <t>3HE10550AA</t>
  </si>
  <si>
    <t>QSFP28- 100G LR4 10KM ROHS6/6 -40/85C</t>
  </si>
  <si>
    <t>3HE17189AA</t>
  </si>
  <si>
    <t>QSFP28 - 100G ER4 40km 0/70C</t>
  </si>
  <si>
    <t>3HE09329AA</t>
  </si>
  <si>
    <t>SFP+  10GE ZR - LC ROHS6/6 -40/85C</t>
  </si>
  <si>
    <t>3HE09328AA</t>
  </si>
  <si>
    <t>SFP+ 10GE ER - LC ROHS6/6 -40/85C</t>
  </si>
  <si>
    <t>3HE00029CA</t>
  </si>
  <si>
    <t>SFP - GIGE ZX - LC ROHS 6/6 DDM -40/85C</t>
  </si>
  <si>
    <t>3HE00028CA</t>
  </si>
  <si>
    <t>SFP - GIGE LX - LC ROHS 6/6 DDM -40/85C</t>
  </si>
  <si>
    <t>Qty</t>
  </si>
  <si>
    <t>Price Per Year</t>
  </si>
  <si>
    <t>Year 1</t>
  </si>
  <si>
    <t>Year 2</t>
  </si>
  <si>
    <t>Year 3</t>
  </si>
  <si>
    <t>Total</t>
  </si>
  <si>
    <t>Remote Technical Support</t>
  </si>
  <si>
    <t>Advanced Exchange NBD</t>
  </si>
  <si>
    <t>3HE01807AB</t>
  </si>
  <si>
    <t>Software  Subscription Program</t>
  </si>
  <si>
    <t>3HE20574AA</t>
  </si>
  <si>
    <t>BNDL IXR-e2 R24 DC</t>
  </si>
  <si>
    <t>3HE20572AA</t>
  </si>
  <si>
    <t>BNDL IXR-ec R24 DC</t>
  </si>
  <si>
    <t>75 per EC</t>
  </si>
  <si>
    <t>3EH19775AA</t>
  </si>
  <si>
    <t>QSFP28 - 100G ZR -8dBm 0/70C</t>
  </si>
  <si>
    <t>NSP</t>
  </si>
  <si>
    <t>The following NSP points match the structure ot what NoaNet currently has in place</t>
  </si>
  <si>
    <t>Short Description</t>
  </si>
  <si>
    <t>Quantity</t>
  </si>
  <si>
    <t>Price per unit</t>
  </si>
  <si>
    <t>Extended Price</t>
  </si>
  <si>
    <t>3HE16254AA</t>
  </si>
  <si>
    <t xml:space="preserve">NSP LICENCE POINT </t>
  </si>
  <si>
    <t>3HE16255AA</t>
  </si>
  <si>
    <t xml:space="preserve">NSP HIGH AVAILABILITY FP </t>
  </si>
  <si>
    <t>3HE16001AA</t>
  </si>
  <si>
    <t xml:space="preserve">NSP CLASSIC MANAGEMENT FP </t>
  </si>
  <si>
    <t>3HE16003AA</t>
  </si>
  <si>
    <t xml:space="preserve">NSP NETWORK INFRASTRUCTURE MANAGEMENT FP </t>
  </si>
  <si>
    <t>3HE16005AA</t>
  </si>
  <si>
    <t xml:space="preserve">NSP SERVICE ASSURANCE FP </t>
  </si>
  <si>
    <t>3HE16007AA</t>
  </si>
  <si>
    <t>NSP NETWORK OPERATIONS ANALYTICS FP</t>
  </si>
  <si>
    <t>Total Price</t>
  </si>
  <si>
    <t xml:space="preserve">Remote Technical Support </t>
  </si>
  <si>
    <t>3HE10161AA</t>
  </si>
  <si>
    <t>Software Release Subscription</t>
  </si>
  <si>
    <t>Professional Services</t>
  </si>
  <si>
    <t>3HE06631AA</t>
  </si>
  <si>
    <t>- Solution Architecture + Integration
+ 2-day additional support</t>
  </si>
  <si>
    <t>Totals</t>
  </si>
  <si>
    <t>Hardware and Software Total</t>
  </si>
  <si>
    <t>Remote Technical Support,  Advanced Exchange, and SSP  for 3 years</t>
  </si>
  <si>
    <t>NSP Software Cost</t>
  </si>
  <si>
    <t>NSP Maintenance Cost for 3 Years</t>
  </si>
  <si>
    <t>Grand Total</t>
  </si>
  <si>
    <t>Equipment Summary - Nokia Solution</t>
  </si>
  <si>
    <t>ISAM FX OLT Fillers</t>
  </si>
  <si>
    <t>MNEM</t>
  </si>
  <si>
    <t>Market Price</t>
  </si>
  <si>
    <t>Total Market</t>
  </si>
  <si>
    <t>FX-4 Cabinet Fill Kit- BEAD</t>
  </si>
  <si>
    <t>3HG01806AA</t>
  </si>
  <si>
    <t>Kit</t>
  </si>
  <si>
    <t>FX-4 FANT-M FWLT-C Cabinet Kit</t>
  </si>
  <si>
    <t>Bundle includes per cabinet:</t>
  </si>
  <si>
    <t>3FE65651BA</t>
  </si>
  <si>
    <t>Filler FX 25mm without pre-cabling lot</t>
  </si>
  <si>
    <t>3FE74981AD</t>
  </si>
  <si>
    <t>FPBA-FWLT-C</t>
  </si>
  <si>
    <t>3FE79270BB</t>
  </si>
  <si>
    <t>FANT-M ANSI I-TEMP</t>
  </si>
  <si>
    <t>3HG01801HA</t>
  </si>
  <si>
    <t>FX-4 FANT-M I-TEMP FWLT-C (Horizontal Mount) Starter Kit</t>
  </si>
  <si>
    <t>Bundles Contains:</t>
  </si>
  <si>
    <t>3FE64991BB</t>
  </si>
  <si>
    <t>NFXS-E FX-4 shelf w/ BFAN-X</t>
  </si>
  <si>
    <t>3FE61087DB</t>
  </si>
  <si>
    <t>ANSI FX-4 FIBER ROUTING</t>
  </si>
  <si>
    <t>3FE67299AA</t>
  </si>
  <si>
    <t>KIT-FX-4 ANSI HORIZ</t>
  </si>
  <si>
    <t>Additional FX Line Cards and PON Optics</t>
  </si>
  <si>
    <t>FWLT-C</t>
  </si>
  <si>
    <t xml:space="preserve">7360 FX 16port Multi-PON LT (FWLT-C) </t>
  </si>
  <si>
    <t>3FE47581AD</t>
  </si>
  <si>
    <t>SFP+</t>
  </si>
  <si>
    <t>XGS-PON/GPON MPM B+ (28 dB), I-Temp</t>
  </si>
  <si>
    <t>3FE47581BN</t>
  </si>
  <si>
    <t xml:space="preserve">XGS-PON/GPON MPM C+ (32 dB), I-Temp </t>
  </si>
  <si>
    <t>Additional Uplink Optics</t>
  </si>
  <si>
    <t>3FE73400AA</t>
  </si>
  <si>
    <t>10GBase-LR</t>
  </si>
  <si>
    <t>100Gbase-LR4, QSFP28, C-temp, SMF, 10km</t>
  </si>
  <si>
    <t>3FE73402AC</t>
  </si>
  <si>
    <t>100GBASE-ER4</t>
  </si>
  <si>
    <t>100GBASE-ER4 4WDM QSFP28, I-temp, SMF</t>
  </si>
  <si>
    <t>3FE65831AA</t>
  </si>
  <si>
    <t>10GE ER</t>
  </si>
  <si>
    <t>SFP+ Pluggable Optical Module, 10GE ER SM 1550nm, -40°C to +85°C, Duplex LC connector, 40km (11dB)</t>
  </si>
  <si>
    <t>ISAM FX OLT Section Total</t>
  </si>
  <si>
    <t>Cabinets</t>
  </si>
  <si>
    <t>Standard FX-4 Cabinet Kit- BEAD</t>
  </si>
  <si>
    <t>DC#14070</t>
  </si>
  <si>
    <t>Great Lakes Data Racks and Cabinets - Single Bay 30RMU</t>
  </si>
  <si>
    <t>Refer to Apendix B Spec Sheet for all technical requirements of cabinet</t>
  </si>
  <si>
    <t>Included</t>
  </si>
  <si>
    <t>(1) 7360 FX-4 Shelf</t>
  </si>
  <si>
    <t>(2) 144CT SC/APC Panels w/ 150' Pre-Term Tail</t>
  </si>
  <si>
    <t>(1) 1*4 SC/APC Splitter Rack Mount Panel</t>
  </si>
  <si>
    <t>Additional Cabinet items</t>
  </si>
  <si>
    <t>DC#13877</t>
  </si>
  <si>
    <t> </t>
  </si>
  <si>
    <t>Great Lake Data Racks and Cabinets - Pour in place 1x30x36 pad template</t>
  </si>
  <si>
    <t>1AF21968AAAA</t>
  </si>
  <si>
    <t>Batteries</t>
  </si>
  <si>
    <t>3EM21145AA</t>
  </si>
  <si>
    <t>Vertiv Battery Heater Pad</t>
  </si>
  <si>
    <t>Cabinet Assembly</t>
  </si>
  <si>
    <t xml:space="preserve">Services to install parts into the cabinet </t>
  </si>
  <si>
    <t>Cabinets Total</t>
  </si>
  <si>
    <t>Cabinet and FX-4 Totals</t>
  </si>
  <si>
    <t>ONTS, Wiring and NIDS</t>
  </si>
  <si>
    <t>3TN00958AA</t>
  </si>
  <si>
    <t>XS-2437X-B</t>
  </si>
  <si>
    <t>XS-2437X-B,NAR,Molex PS,US Plug,XGS PON,2xPOTS, 3xGE+1x10GE,WiFi 7,4x4 + 4x4</t>
  </si>
  <si>
    <t>Universal NID with Slack Storage and Fusion Splice Sleeve</t>
  </si>
  <si>
    <t>Indoor/Outdoor Rated Single Mode 1F Fiber - 50ft with SC/APC Connector to Blunt End</t>
  </si>
  <si>
    <t>Indoor/Outdoor Rated Single Mode 1F Fiber - 150ft with SC/APC Connector to Blunt End</t>
  </si>
  <si>
    <t>ONT Section Total</t>
  </si>
  <si>
    <t>ONT Totals</t>
  </si>
  <si>
    <t>Altiplano</t>
  </si>
  <si>
    <t>Altiplano Access Controller Appliance</t>
  </si>
  <si>
    <t>1AK23982AAAA</t>
  </si>
  <si>
    <t>SERVER</t>
  </si>
  <si>
    <t>Altiplano Appliance HP NQ05994084-01-AM</t>
  </si>
  <si>
    <t>3AP38524BAAA</t>
  </si>
  <si>
    <t>Base SW</t>
  </si>
  <si>
    <t>Altiplano Appliance SW Load 23</t>
  </si>
  <si>
    <t>3FE31196CA</t>
  </si>
  <si>
    <t>RTU</t>
  </si>
  <si>
    <t>Altiplano Access Controller - GPON/XGS PON Subscriber</t>
  </si>
  <si>
    <t>Altiplano Totals</t>
  </si>
  <si>
    <t>Maintenance</t>
  </si>
  <si>
    <t>T3/T4 Remote Technical Support with 5 year OLT HW Warranty (New customer only, max of 50K subs)</t>
  </si>
  <si>
    <t>3HE20227AA</t>
  </si>
  <si>
    <t>RTS</t>
  </si>
  <si>
    <t>Technical Support - Gold YR 1 - Tiered Pricing</t>
  </si>
  <si>
    <t>N/A</t>
  </si>
  <si>
    <t>OLT Warranty Repair YR1</t>
  </si>
  <si>
    <t>Free-of-Charge</t>
  </si>
  <si>
    <t>OLT Warranty Repair YR2</t>
  </si>
  <si>
    <t>OLT Warranty Repair YR3</t>
  </si>
  <si>
    <t>OLT Warranty Repair YR4</t>
  </si>
  <si>
    <t>OLT Warranty Repair YR5</t>
  </si>
  <si>
    <t>HW Care for Altiplano Appliance Server</t>
  </si>
  <si>
    <t>TS</t>
  </si>
  <si>
    <t>MVC HW Care (for Altiplano Appliance HP Server), Year 1</t>
  </si>
  <si>
    <t>MVC HW Care (for Altiplano Appliance HP Server), Year 2</t>
  </si>
  <si>
    <t>MVC HW Care (for Altiplano Appliance HP Server), Year 3</t>
  </si>
  <si>
    <t>AMS Software Subscription Plan (SSP)</t>
  </si>
  <si>
    <t>301049607</t>
  </si>
  <si>
    <t>SSP</t>
  </si>
  <si>
    <t>SSP - 73xx/55xx per line RTU YR1</t>
  </si>
  <si>
    <t>SSP - 73xx/55xx per line RTU YR2</t>
  </si>
  <si>
    <t>SSP - 73xx/55xx per line RTU YR3</t>
  </si>
  <si>
    <t xml:space="preserve"> - OR - </t>
  </si>
  <si>
    <t>Altiplano Software Release Subscription (SRS)</t>
  </si>
  <si>
    <t>3FE75123JB</t>
  </si>
  <si>
    <t>SRS</t>
  </si>
  <si>
    <t>Altiplano Access Controller SRS (per subscriber) - YR1</t>
  </si>
  <si>
    <t>Altiplano Access Controller SRS (per subscriber) - YR2</t>
  </si>
  <si>
    <t>Altiplano Access Controller SRS (per subscriber) - YR3</t>
  </si>
  <si>
    <t>Maintenance Totals</t>
  </si>
  <si>
    <t>Sale Price</t>
  </si>
  <si>
    <t>OLT initial configuration and knowledge transfer based on existing playbook</t>
  </si>
  <si>
    <t>CE support for Altiplano Appliance installation and configuration</t>
  </si>
  <si>
    <t>Professional Services -Project Management</t>
  </si>
  <si>
    <t>Note: Custom services quote may be required for Altiplano setup and/or customization of service templates.</t>
  </si>
  <si>
    <t>Professional Services Totals</t>
  </si>
  <si>
    <t>Installation</t>
  </si>
  <si>
    <t>Installation Costs</t>
  </si>
  <si>
    <t>Total cost for installation of all equipment and jumpers at this location</t>
  </si>
  <si>
    <t>Installation Totals</t>
  </si>
  <si>
    <t>OLT, ONT,  Cabinets, Maintenance, and Professional Services for FTTU Elements Totals</t>
  </si>
  <si>
    <t>3HE17064AA</t>
  </si>
  <si>
    <t>LS 100G EZR optic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</si>
</sst>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4" formatCode="_(&quot;$&quot;* #,##0.00_);_(&quot;$&quot;* \(#,##0.00\);_(&quot;$&quot;* &quot;-&quot;??_);_(@_)"/>
    <numFmt numFmtId="164" formatCode="_-&quot;$&quot;* #,##0.00_-;\-&quot;$&quot;* #,##0.00_-;_-&quot;$&quot;* &quot;-&quot;??_-;_-@_-"/>
    <numFmt numFmtId="165" formatCode="_-* #,##0\ &quot;F&quot;_-;\-* #,##0\ &quot;F&quot;_-;_-* &quot;-&quot;\ &quot;F&quot;_-;_-@_-"/>
    <numFmt numFmtId="166" formatCode="&quot;$&quot;#,##0.00"/>
    <numFmt numFmtId="167" formatCode="[$-813]dd\-mmm\-yy;@"/>
  </numFmts>
  <fonts count="55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2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  <font>
      <sz val="11"/>
      <name val="Aptos Narrow"/>
      <family val="2"/>
      <charset val="134"/>
      <scheme val="minor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0"/>
      <color indexed="9"/>
      <name val="Arial"/>
      <family val="2"/>
    </font>
    <font>
      <sz val="8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sz val="11"/>
      <color theme="1"/>
      <name val="Arial"/>
      <family val="2"/>
    </font>
    <font>
      <b/>
      <sz val="10"/>
      <color rgb="FFFF000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color theme="1"/>
      <name val="Aptos Narrow"/>
      <family val="2"/>
      <scheme val="minor"/>
    </font>
    <font>
      <sz val="11"/>
      <color theme="1"/>
      <name val="Trebuchet MS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2"/>
      <color theme="1"/>
      <name val="Trebuchet MS"/>
      <family val="2"/>
    </font>
    <font>
      <sz val="11"/>
      <color indexed="8"/>
      <name val="Aptos Narrow"/>
      <family val="2"/>
      <scheme val="minor"/>
    </font>
    <font>
      <sz val="10"/>
      <color rgb="FF000000"/>
      <name val="Arial"/>
      <family val="2"/>
    </font>
    <font>
      <b/>
      <sz val="14"/>
      <color theme="0"/>
      <name val="Calibri"/>
      <family val="2"/>
    </font>
    <font>
      <b/>
      <sz val="14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36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8"/>
      <color theme="1"/>
      <name val="Arial "/>
    </font>
    <font>
      <b/>
      <i/>
      <sz val="9"/>
      <name val="Arial"/>
      <family val="2"/>
    </font>
    <font>
      <b/>
      <i/>
      <sz val="10"/>
      <color rgb="FFFFFFFF"/>
      <name val="Arial"/>
      <family val="2"/>
    </font>
    <font>
      <sz val="10"/>
      <color rgb="FFFFFFFF"/>
      <name val="Arial"/>
      <family val="2"/>
    </font>
    <font>
      <sz val="11"/>
      <color theme="1"/>
      <name val="Calibri"/>
      <family val="2"/>
    </font>
  </fonts>
  <fills count="4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62"/>
        <bgColor indexed="2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49998474074526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82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/>
    <xf numFmtId="0" fontId="24" fillId="0" borderId="0">
      <alignment vertical="center"/>
    </xf>
    <xf numFmtId="0" fontId="25" fillId="0" borderId="0"/>
    <xf numFmtId="165" fontId="25" fillId="0" borderId="0" applyFont="0" applyFill="0" applyBorder="0" applyAlignment="0" applyProtection="0"/>
    <xf numFmtId="0" fontId="25" fillId="0" borderId="0"/>
    <xf numFmtId="0" fontId="25" fillId="0" borderId="0">
      <alignment vertical="top"/>
    </xf>
    <xf numFmtId="0" fontId="25" fillId="0" borderId="0"/>
    <xf numFmtId="0" fontId="25" fillId="0" borderId="0"/>
    <xf numFmtId="0" fontId="38" fillId="0" borderId="0"/>
    <xf numFmtId="0" fontId="25" fillId="0" borderId="0"/>
    <xf numFmtId="0" fontId="19" fillId="0" borderId="0"/>
    <xf numFmtId="0" fontId="25" fillId="0" borderId="0"/>
    <xf numFmtId="0" fontId="38" fillId="0" borderId="0"/>
    <xf numFmtId="0" fontId="39" fillId="0" borderId="0"/>
    <xf numFmtId="0" fontId="25" fillId="0" borderId="0">
      <alignment vertical="top"/>
    </xf>
    <xf numFmtId="0" fontId="25" fillId="0" borderId="0"/>
    <xf numFmtId="0" fontId="25" fillId="0" borderId="0"/>
    <xf numFmtId="0" fontId="19" fillId="0" borderId="0"/>
    <xf numFmtId="4" fontId="19" fillId="0" borderId="0">
      <alignment horizontal="right" vertical="center"/>
    </xf>
    <xf numFmtId="0" fontId="1" fillId="0" borderId="0"/>
    <xf numFmtId="0" fontId="25" fillId="0" borderId="0"/>
    <xf numFmtId="44" fontId="25" fillId="0" borderId="0" applyFont="0" applyFill="0" applyBorder="0" applyAlignment="0" applyProtection="0"/>
    <xf numFmtId="0" fontId="25" fillId="0" borderId="0"/>
    <xf numFmtId="0" fontId="41" fillId="0" borderId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0" fontId="1" fillId="0" borderId="0"/>
    <xf numFmtId="44" fontId="42" fillId="0" borderId="0" applyFont="0" applyFill="0" applyBorder="0" applyAlignment="0" applyProtection="0"/>
    <xf numFmtId="0" fontId="1" fillId="8" borderId="8" applyNumberFormat="0" applyFont="0" applyAlignment="0" applyProtection="0"/>
    <xf numFmtId="0" fontId="42" fillId="0" borderId="0"/>
    <xf numFmtId="0" fontId="25" fillId="0" borderId="0" applyNumberFormat="0" applyFill="0" applyBorder="0" applyAlignment="0" applyProtection="0"/>
    <xf numFmtId="44" fontId="25" fillId="0" borderId="0" applyFont="0" applyFill="0" applyBorder="0" applyAlignment="0" applyProtection="0"/>
    <xf numFmtId="0" fontId="25" fillId="0" borderId="0"/>
    <xf numFmtId="0" fontId="25" fillId="0" borderId="0">
      <alignment vertical="top"/>
    </xf>
    <xf numFmtId="167" fontId="39" fillId="0" borderId="0"/>
    <xf numFmtId="0" fontId="25" fillId="0" borderId="0">
      <alignment vertical="top"/>
    </xf>
  </cellStyleXfs>
  <cellXfs count="209">
    <xf numFmtId="0" fontId="0" fillId="0" borderId="0" xfId="0"/>
    <xf numFmtId="0" fontId="18" fillId="0" borderId="0" xfId="0" applyFont="1"/>
    <xf numFmtId="0" fontId="21" fillId="35" borderId="12" xfId="42" applyFont="1" applyFill="1" applyBorder="1" applyAlignment="1">
      <alignment vertical="center"/>
    </xf>
    <xf numFmtId="0" fontId="21" fillId="35" borderId="15" xfId="42" applyFont="1" applyFill="1" applyBorder="1" applyAlignment="1">
      <alignment vertical="center"/>
    </xf>
    <xf numFmtId="0" fontId="21" fillId="35" borderId="13" xfId="42" applyFont="1" applyFill="1" applyBorder="1" applyAlignment="1">
      <alignment vertical="center"/>
    </xf>
    <xf numFmtId="0" fontId="21" fillId="36" borderId="13" xfId="42" applyFont="1" applyFill="1" applyBorder="1" applyAlignment="1">
      <alignment vertical="center"/>
    </xf>
    <xf numFmtId="0" fontId="22" fillId="33" borderId="12" xfId="42" applyFont="1" applyFill="1" applyBorder="1" applyAlignment="1">
      <alignment horizontal="left" vertical="center"/>
    </xf>
    <xf numFmtId="0" fontId="22" fillId="33" borderId="15" xfId="42" applyFont="1" applyFill="1" applyBorder="1" applyAlignment="1">
      <alignment horizontal="left" vertical="center"/>
    </xf>
    <xf numFmtId="0" fontId="22" fillId="33" borderId="13" xfId="42" applyFont="1" applyFill="1" applyBorder="1" applyAlignment="1">
      <alignment horizontal="center" vertical="center"/>
    </xf>
    <xf numFmtId="44" fontId="23" fillId="33" borderId="13" xfId="1" applyFont="1" applyFill="1" applyBorder="1" applyAlignment="1">
      <alignment horizontal="center" vertical="center"/>
    </xf>
    <xf numFmtId="0" fontId="22" fillId="34" borderId="16" xfId="42" applyFont="1" applyFill="1" applyBorder="1" applyAlignment="1">
      <alignment horizontal="center" vertical="center"/>
    </xf>
    <xf numFmtId="44" fontId="23" fillId="0" borderId="11" xfId="1" applyFont="1" applyFill="1" applyBorder="1" applyAlignment="1">
      <alignment horizontal="center" vertical="center"/>
    </xf>
    <xf numFmtId="164" fontId="18" fillId="0" borderId="0" xfId="0" applyNumberFormat="1" applyFont="1"/>
    <xf numFmtId="0" fontId="23" fillId="0" borderId="0" xfId="43" applyFont="1">
      <alignment vertical="center"/>
    </xf>
    <xf numFmtId="44" fontId="23" fillId="33" borderId="16" xfId="1" applyFont="1" applyFill="1" applyBorder="1" applyAlignment="1">
      <alignment horizontal="center" vertical="center"/>
    </xf>
    <xf numFmtId="44" fontId="0" fillId="0" borderId="0" xfId="1" applyFont="1"/>
    <xf numFmtId="0" fontId="23" fillId="0" borderId="0" xfId="43" applyFont="1" applyAlignment="1">
      <alignment horizontal="center" vertical="center"/>
    </xf>
    <xf numFmtId="44" fontId="23" fillId="0" borderId="0" xfId="1" applyFont="1" applyBorder="1" applyAlignment="1">
      <alignment horizontal="center" vertical="center"/>
    </xf>
    <xf numFmtId="0" fontId="22" fillId="0" borderId="0" xfId="43" applyFont="1" applyAlignment="1">
      <alignment horizontal="right" vertical="center"/>
    </xf>
    <xf numFmtId="0" fontId="23" fillId="0" borderId="0" xfId="43" applyFont="1" applyAlignment="1">
      <alignment horizontal="left" vertical="center"/>
    </xf>
    <xf numFmtId="0" fontId="26" fillId="37" borderId="0" xfId="44" applyFont="1" applyFill="1" applyProtection="1">
      <protection hidden="1"/>
    </xf>
    <xf numFmtId="0" fontId="26" fillId="37" borderId="0" xfId="44" applyFont="1" applyFill="1" applyAlignment="1" applyProtection="1">
      <alignment horizontal="center"/>
      <protection hidden="1"/>
    </xf>
    <xf numFmtId="0" fontId="27" fillId="37" borderId="0" xfId="44" applyFont="1" applyFill="1" applyProtection="1">
      <protection hidden="1"/>
    </xf>
    <xf numFmtId="0" fontId="28" fillId="0" borderId="0" xfId="44" applyFont="1" applyAlignment="1" applyProtection="1">
      <alignment vertical="top"/>
      <protection hidden="1"/>
    </xf>
    <xf numFmtId="0" fontId="29" fillId="0" borderId="0" xfId="44" applyFont="1" applyAlignment="1" applyProtection="1">
      <alignment horizontal="left" vertical="top"/>
      <protection hidden="1"/>
    </xf>
    <xf numFmtId="44" fontId="30" fillId="0" borderId="0" xfId="45" applyNumberFormat="1" applyFont="1" applyBorder="1" applyAlignment="1" applyProtection="1">
      <alignment horizontal="center" vertical="top"/>
      <protection hidden="1"/>
    </xf>
    <xf numFmtId="0" fontId="25" fillId="0" borderId="0" xfId="44" applyProtection="1">
      <protection hidden="1"/>
    </xf>
    <xf numFmtId="0" fontId="31" fillId="38" borderId="0" xfId="46" applyFont="1" applyFill="1"/>
    <xf numFmtId="0" fontId="25" fillId="38" borderId="0" xfId="46" applyFill="1"/>
    <xf numFmtId="0" fontId="25" fillId="38" borderId="0" xfId="46" applyFill="1" applyAlignment="1">
      <alignment horizontal="center"/>
    </xf>
    <xf numFmtId="0" fontId="25" fillId="38" borderId="0" xfId="44" applyFill="1" applyProtection="1">
      <protection hidden="1"/>
    </xf>
    <xf numFmtId="0" fontId="0" fillId="38" borderId="0" xfId="0" applyFill="1"/>
    <xf numFmtId="0" fontId="30" fillId="0" borderId="18" xfId="47" applyFont="1" applyBorder="1" applyAlignment="1">
      <alignment horizontal="left" vertical="top"/>
    </xf>
    <xf numFmtId="166" fontId="30" fillId="0" borderId="18" xfId="47" applyNumberFormat="1" applyFont="1" applyBorder="1" applyAlignment="1">
      <alignment horizontal="center" vertical="top"/>
    </xf>
    <xf numFmtId="166" fontId="30" fillId="0" borderId="18" xfId="47" applyNumberFormat="1" applyFont="1" applyBorder="1" applyAlignment="1">
      <alignment horizontal="center" vertical="top" wrapText="1"/>
    </xf>
    <xf numFmtId="0" fontId="30" fillId="0" borderId="0" xfId="47" applyFont="1" applyAlignment="1">
      <alignment horizontal="left" vertical="top"/>
    </xf>
    <xf numFmtId="166" fontId="30" fillId="0" borderId="0" xfId="47" applyNumberFormat="1" applyFont="1" applyAlignment="1">
      <alignment horizontal="center" vertical="top"/>
    </xf>
    <xf numFmtId="166" fontId="30" fillId="0" borderId="0" xfId="47" applyNumberFormat="1" applyFont="1" applyAlignment="1">
      <alignment horizontal="center" vertical="top" wrapText="1"/>
    </xf>
    <xf numFmtId="3" fontId="30" fillId="0" borderId="0" xfId="47" applyNumberFormat="1" applyFont="1" applyAlignment="1">
      <alignment horizontal="left" vertical="top"/>
    </xf>
    <xf numFmtId="3" fontId="25" fillId="0" borderId="0" xfId="47" applyNumberFormat="1" applyAlignment="1">
      <alignment horizontal="left" vertical="top"/>
    </xf>
    <xf numFmtId="3" fontId="25" fillId="0" borderId="0" xfId="44" applyNumberFormat="1" applyAlignment="1">
      <alignment horizontal="center" vertical="top"/>
    </xf>
    <xf numFmtId="3" fontId="25" fillId="0" borderId="0" xfId="48" applyNumberFormat="1" applyAlignment="1">
      <alignment horizontal="left" vertical="top" wrapText="1"/>
    </xf>
    <xf numFmtId="0" fontId="25" fillId="0" borderId="0" xfId="48" applyAlignment="1">
      <alignment horizontal="left" vertical="top" wrapText="1"/>
    </xf>
    <xf numFmtId="3" fontId="28" fillId="0" borderId="0" xfId="47" applyNumberFormat="1" applyFont="1" applyAlignment="1">
      <alignment horizontal="left" vertical="top"/>
    </xf>
    <xf numFmtId="0" fontId="28" fillId="0" borderId="0" xfId="47" applyFont="1" applyAlignment="1">
      <alignment horizontal="left" vertical="top"/>
    </xf>
    <xf numFmtId="44" fontId="25" fillId="0" borderId="0" xfId="1" applyFont="1" applyProtection="1">
      <protection hidden="1"/>
    </xf>
    <xf numFmtId="3" fontId="32" fillId="0" borderId="0" xfId="47" applyNumberFormat="1" applyFont="1" applyAlignment="1">
      <alignment horizontal="left" vertical="top"/>
    </xf>
    <xf numFmtId="0" fontId="25" fillId="0" borderId="0" xfId="47" applyAlignment="1">
      <alignment horizontal="left" vertical="top"/>
    </xf>
    <xf numFmtId="0" fontId="34" fillId="0" borderId="0" xfId="47" applyFont="1" applyAlignment="1">
      <alignment horizontal="left" vertical="top"/>
    </xf>
    <xf numFmtId="3" fontId="30" fillId="0" borderId="0" xfId="44" applyNumberFormat="1" applyFont="1" applyAlignment="1">
      <alignment horizontal="center" vertical="top"/>
    </xf>
    <xf numFmtId="44" fontId="30" fillId="0" borderId="0" xfId="1" applyFont="1" applyProtection="1">
      <protection hidden="1"/>
    </xf>
    <xf numFmtId="166" fontId="34" fillId="0" borderId="0" xfId="47" applyNumberFormat="1" applyFont="1" applyAlignment="1">
      <alignment horizontal="center" vertical="top" wrapText="1"/>
    </xf>
    <xf numFmtId="0" fontId="31" fillId="38" borderId="0" xfId="49" applyFont="1" applyFill="1" applyAlignment="1">
      <alignment vertical="top" wrapText="1"/>
    </xf>
    <xf numFmtId="0" fontId="25" fillId="38" borderId="0" xfId="49" applyFill="1" applyAlignment="1">
      <alignment vertical="top" wrapText="1"/>
    </xf>
    <xf numFmtId="0" fontId="25" fillId="38" borderId="0" xfId="49" applyFill="1" applyAlignment="1">
      <alignment horizontal="center" vertical="top" wrapText="1"/>
    </xf>
    <xf numFmtId="166" fontId="25" fillId="38" borderId="0" xfId="44" applyNumberFormat="1" applyFill="1" applyAlignment="1" applyProtection="1">
      <alignment wrapText="1"/>
      <protection hidden="1"/>
    </xf>
    <xf numFmtId="0" fontId="0" fillId="0" borderId="0" xfId="0" applyAlignment="1">
      <alignment wrapText="1"/>
    </xf>
    <xf numFmtId="0" fontId="30" fillId="0" borderId="18" xfId="44" applyFont="1" applyBorder="1" applyAlignment="1">
      <alignment horizontal="center" vertical="top" wrapText="1"/>
    </xf>
    <xf numFmtId="0" fontId="22" fillId="0" borderId="0" xfId="0" applyFont="1" applyAlignment="1">
      <alignment horizontal="left" vertical="top" wrapText="1"/>
    </xf>
    <xf numFmtId="0" fontId="35" fillId="0" borderId="0" xfId="44" applyFont="1" applyAlignment="1">
      <alignment horizontal="left" vertical="top" wrapText="1"/>
    </xf>
    <xf numFmtId="3" fontId="35" fillId="0" borderId="0" xfId="0" applyNumberFormat="1" applyFont="1" applyAlignment="1">
      <alignment horizontal="center" vertical="top" wrapText="1"/>
    </xf>
    <xf numFmtId="0" fontId="30" fillId="0" borderId="0" xfId="44" applyFont="1" applyAlignment="1">
      <alignment horizontal="left" vertical="top" wrapText="1"/>
    </xf>
    <xf numFmtId="3" fontId="30" fillId="0" borderId="0" xfId="44" applyNumberFormat="1" applyFont="1" applyAlignment="1">
      <alignment horizontal="left" vertical="top" wrapText="1"/>
    </xf>
    <xf numFmtId="3" fontId="36" fillId="0" borderId="0" xfId="44" applyNumberFormat="1" applyFont="1" applyAlignment="1">
      <alignment horizontal="left" vertical="top" wrapText="1"/>
    </xf>
    <xf numFmtId="0" fontId="35" fillId="0" borderId="0" xfId="44" applyFont="1" applyAlignment="1">
      <alignment horizontal="center" vertical="center" wrapText="1"/>
    </xf>
    <xf numFmtId="0" fontId="32" fillId="0" borderId="0" xfId="44" applyFont="1" applyAlignment="1">
      <alignment horizontal="left" vertical="top" wrapText="1"/>
    </xf>
    <xf numFmtId="3" fontId="30" fillId="0" borderId="0" xfId="44" applyNumberFormat="1" applyFont="1" applyAlignment="1">
      <alignment horizontal="center" vertical="top" wrapText="1"/>
    </xf>
    <xf numFmtId="3" fontId="25" fillId="0" borderId="0" xfId="44" applyNumberFormat="1" applyAlignment="1">
      <alignment horizontal="left" vertical="top" wrapText="1"/>
    </xf>
    <xf numFmtId="3" fontId="25" fillId="0" borderId="0" xfId="44" applyNumberFormat="1" applyAlignment="1">
      <alignment horizontal="center" vertical="top" wrapText="1"/>
    </xf>
    <xf numFmtId="166" fontId="25" fillId="0" borderId="0" xfId="44" applyNumberFormat="1" applyProtection="1">
      <protection hidden="1"/>
    </xf>
    <xf numFmtId="0" fontId="0" fillId="0" borderId="0" xfId="0" applyAlignment="1">
      <alignment horizontal="center"/>
    </xf>
    <xf numFmtId="166" fontId="30" fillId="0" borderId="0" xfId="1" applyNumberFormat="1" applyFont="1" applyAlignment="1" applyProtection="1">
      <alignment horizontal="center" vertical="top"/>
      <protection hidden="1"/>
    </xf>
    <xf numFmtId="166" fontId="25" fillId="0" borderId="0" xfId="48" applyNumberFormat="1" applyAlignment="1">
      <alignment horizontal="right" vertical="top"/>
    </xf>
    <xf numFmtId="0" fontId="25" fillId="0" borderId="0" xfId="44" applyAlignment="1">
      <alignment horizontal="left" vertical="top" wrapText="1"/>
    </xf>
    <xf numFmtId="0" fontId="0" fillId="39" borderId="0" xfId="0" applyFill="1"/>
    <xf numFmtId="166" fontId="30" fillId="41" borderId="0" xfId="48" applyNumberFormat="1" applyFont="1" applyFill="1" applyAlignment="1">
      <alignment horizontal="center" vertical="top" wrapText="1"/>
    </xf>
    <xf numFmtId="0" fontId="32" fillId="0" borderId="0" xfId="48" applyFont="1" applyAlignment="1">
      <alignment horizontal="left" vertical="top"/>
    </xf>
    <xf numFmtId="0" fontId="30" fillId="41" borderId="0" xfId="48" applyFont="1" applyFill="1" applyAlignment="1">
      <alignment horizontal="center" vertical="top" wrapText="1"/>
    </xf>
    <xf numFmtId="0" fontId="28" fillId="0" borderId="0" xfId="48" applyFont="1" applyProtection="1">
      <protection hidden="1"/>
    </xf>
    <xf numFmtId="0" fontId="30" fillId="41" borderId="18" xfId="48" applyFont="1" applyFill="1" applyBorder="1" applyAlignment="1">
      <alignment horizontal="center" vertical="top" wrapText="1"/>
    </xf>
    <xf numFmtId="0" fontId="30" fillId="41" borderId="0" xfId="48" applyFont="1" applyFill="1" applyAlignment="1">
      <alignment horizontal="left" vertical="top" wrapText="1"/>
    </xf>
    <xf numFmtId="0" fontId="33" fillId="0" borderId="0" xfId="46" applyFont="1" applyProtection="1">
      <protection hidden="1"/>
    </xf>
    <xf numFmtId="0" fontId="30" fillId="41" borderId="18" xfId="48" applyFont="1" applyFill="1" applyBorder="1" applyAlignment="1">
      <alignment horizontal="left" vertical="top" wrapText="1"/>
    </xf>
    <xf numFmtId="0" fontId="25" fillId="41" borderId="0" xfId="48" applyFill="1" applyAlignment="1">
      <alignment horizontal="left" vertical="top" wrapText="1"/>
    </xf>
    <xf numFmtId="3" fontId="25" fillId="0" borderId="0" xfId="48" applyNumberFormat="1" applyAlignment="1">
      <alignment horizontal="center" vertical="top" wrapText="1"/>
    </xf>
    <xf numFmtId="3" fontId="25" fillId="41" borderId="0" xfId="48" applyNumberFormat="1" applyFill="1" applyAlignment="1">
      <alignment horizontal="center" vertical="top" wrapText="1"/>
    </xf>
    <xf numFmtId="0" fontId="25" fillId="0" borderId="0" xfId="48" applyAlignment="1">
      <alignment horizontal="left" vertical="top"/>
    </xf>
    <xf numFmtId="3" fontId="32" fillId="0" borderId="0" xfId="48" applyNumberFormat="1" applyFont="1" applyAlignment="1">
      <alignment horizontal="left" vertical="top"/>
    </xf>
    <xf numFmtId="0" fontId="30" fillId="0" borderId="0" xfId="48" quotePrefix="1" applyFont="1" applyAlignment="1">
      <alignment horizontal="left" vertical="top"/>
    </xf>
    <xf numFmtId="166" fontId="25" fillId="0" borderId="0" xfId="48" applyNumberFormat="1" applyAlignment="1">
      <alignment horizontal="right" vertical="top" wrapText="1"/>
    </xf>
    <xf numFmtId="0" fontId="25" fillId="0" borderId="0" xfId="48" quotePrefix="1" applyAlignment="1">
      <alignment horizontal="left" vertical="top"/>
    </xf>
    <xf numFmtId="0" fontId="25" fillId="41" borderId="0" xfId="56" applyFill="1" applyAlignment="1">
      <alignment vertical="top" wrapText="1"/>
    </xf>
    <xf numFmtId="0" fontId="25" fillId="41" borderId="0" xfId="56" applyFill="1" applyAlignment="1">
      <alignment horizontal="left" vertical="top" wrapText="1"/>
    </xf>
    <xf numFmtId="0" fontId="43" fillId="42" borderId="19" xfId="49" applyFont="1" applyFill="1" applyBorder="1" applyAlignment="1">
      <alignment horizontal="left" vertical="center"/>
    </xf>
    <xf numFmtId="3" fontId="40" fillId="41" borderId="0" xfId="56" applyNumberFormat="1" applyFont="1" applyFill="1" applyAlignment="1">
      <alignment horizontal="left" vertical="top"/>
    </xf>
    <xf numFmtId="44" fontId="25" fillId="0" borderId="0" xfId="66" applyFill="1" applyAlignment="1" applyProtection="1">
      <alignment horizontal="center" vertical="top" wrapText="1"/>
      <protection hidden="1"/>
    </xf>
    <xf numFmtId="0" fontId="25" fillId="41" borderId="0" xfId="48" applyFill="1" applyAlignment="1">
      <alignment horizontal="left" vertical="top"/>
    </xf>
    <xf numFmtId="166" fontId="30" fillId="41" borderId="18" xfId="48" applyNumberFormat="1" applyFont="1" applyFill="1" applyBorder="1" applyAlignment="1">
      <alignment horizontal="center" vertical="top" wrapText="1"/>
    </xf>
    <xf numFmtId="166" fontId="25" fillId="41" borderId="0" xfId="48" applyNumberFormat="1" applyFill="1" applyAlignment="1">
      <alignment horizontal="right" vertical="top" wrapText="1"/>
    </xf>
    <xf numFmtId="0" fontId="25" fillId="41" borderId="0" xfId="48" applyFill="1" applyAlignment="1">
      <alignment horizontal="center" vertical="top" wrapText="1"/>
    </xf>
    <xf numFmtId="166" fontId="25" fillId="41" borderId="0" xfId="48" applyNumberFormat="1" applyFill="1" applyAlignment="1">
      <alignment horizontal="center" vertical="top" wrapText="1"/>
    </xf>
    <xf numFmtId="0" fontId="37" fillId="0" borderId="0" xfId="0" applyFont="1" applyAlignment="1">
      <alignment horizontal="center"/>
    </xf>
    <xf numFmtId="0" fontId="44" fillId="43" borderId="11" xfId="0" applyFont="1" applyFill="1" applyBorder="1" applyAlignment="1">
      <alignment horizontal="center" wrapText="1"/>
    </xf>
    <xf numFmtId="0" fontId="37" fillId="0" borderId="11" xfId="0" applyFont="1" applyBorder="1" applyAlignment="1">
      <alignment horizontal="center"/>
    </xf>
    <xf numFmtId="0" fontId="0" fillId="0" borderId="11" xfId="0" applyBorder="1"/>
    <xf numFmtId="0" fontId="0" fillId="0" borderId="11" xfId="0" applyBorder="1" applyAlignment="1">
      <alignment horizontal="right"/>
    </xf>
    <xf numFmtId="44" fontId="0" fillId="0" borderId="0" xfId="0" applyNumberFormat="1"/>
    <xf numFmtId="0" fontId="0" fillId="0" borderId="11" xfId="0" applyBorder="1" applyAlignment="1">
      <alignment wrapText="1"/>
    </xf>
    <xf numFmtId="0" fontId="23" fillId="0" borderId="11" xfId="43" applyFont="1" applyBorder="1" applyAlignment="1">
      <alignment horizontal="center" vertical="center"/>
    </xf>
    <xf numFmtId="0" fontId="46" fillId="0" borderId="11" xfId="0" applyFont="1" applyBorder="1"/>
    <xf numFmtId="44" fontId="46" fillId="0" borderId="11" xfId="0" applyNumberFormat="1" applyFont="1" applyBorder="1" applyAlignment="1">
      <alignment horizontal="center"/>
    </xf>
    <xf numFmtId="0" fontId="47" fillId="40" borderId="11" xfId="0" applyFont="1" applyFill="1" applyBorder="1"/>
    <xf numFmtId="44" fontId="47" fillId="40" borderId="11" xfId="0" applyNumberFormat="1" applyFont="1" applyFill="1" applyBorder="1" applyAlignment="1">
      <alignment horizontal="center"/>
    </xf>
    <xf numFmtId="44" fontId="0" fillId="0" borderId="11" xfId="1" applyFont="1" applyBorder="1"/>
    <xf numFmtId="44" fontId="19" fillId="0" borderId="11" xfId="1" applyFont="1" applyBorder="1" applyAlignment="1">
      <alignment horizontal="center"/>
    </xf>
    <xf numFmtId="0" fontId="19" fillId="0" borderId="11" xfId="0" applyFont="1" applyBorder="1" applyAlignment="1">
      <alignment horizontal="center"/>
    </xf>
    <xf numFmtId="0" fontId="0" fillId="0" borderId="11" xfId="0" applyBorder="1" applyAlignment="1">
      <alignment horizontal="center"/>
    </xf>
    <xf numFmtId="2" fontId="37" fillId="0" borderId="11" xfId="0" applyNumberFormat="1" applyFont="1" applyBorder="1" applyAlignment="1">
      <alignment horizontal="right"/>
    </xf>
    <xf numFmtId="44" fontId="16" fillId="0" borderId="11" xfId="1" applyFont="1" applyBorder="1"/>
    <xf numFmtId="0" fontId="0" fillId="44" borderId="0" xfId="0" applyFill="1"/>
    <xf numFmtId="0" fontId="48" fillId="44" borderId="0" xfId="0" applyFont="1" applyFill="1"/>
    <xf numFmtId="0" fontId="46" fillId="0" borderId="11" xfId="0" applyFont="1" applyBorder="1" applyAlignment="1">
      <alignment wrapText="1"/>
    </xf>
    <xf numFmtId="0" fontId="37" fillId="39" borderId="0" xfId="0" applyFont="1" applyFill="1"/>
    <xf numFmtId="0" fontId="37" fillId="39" borderId="0" xfId="0" applyFont="1" applyFill="1" applyAlignment="1">
      <alignment horizontal="center"/>
    </xf>
    <xf numFmtId="166" fontId="37" fillId="39" borderId="0" xfId="0" applyNumberFormat="1" applyFont="1" applyFill="1"/>
    <xf numFmtId="0" fontId="0" fillId="45" borderId="0" xfId="0" applyFill="1"/>
    <xf numFmtId="0" fontId="37" fillId="45" borderId="0" xfId="0" applyFont="1" applyFill="1"/>
    <xf numFmtId="0" fontId="37" fillId="45" borderId="0" xfId="0" applyFont="1" applyFill="1" applyAlignment="1">
      <alignment horizontal="center"/>
    </xf>
    <xf numFmtId="166" fontId="37" fillId="45" borderId="0" xfId="0" applyNumberFormat="1" applyFont="1" applyFill="1"/>
    <xf numFmtId="0" fontId="16" fillId="0" borderId="0" xfId="0" applyFont="1"/>
    <xf numFmtId="0" fontId="30" fillId="0" borderId="0" xfId="47" applyFont="1" applyAlignment="1">
      <alignment horizontal="left" vertical="top" wrapText="1"/>
    </xf>
    <xf numFmtId="0" fontId="22" fillId="0" borderId="11" xfId="42" applyFont="1" applyBorder="1" applyAlignment="1">
      <alignment horizontal="center" vertical="center"/>
    </xf>
    <xf numFmtId="44" fontId="23" fillId="0" borderId="0" xfId="1" applyFont="1" applyFill="1" applyBorder="1" applyAlignment="1">
      <alignment horizontal="center" vertical="center" wrapText="1"/>
    </xf>
    <xf numFmtId="3" fontId="18" fillId="0" borderId="0" xfId="78" applyNumberFormat="1" applyFont="1" applyAlignment="1">
      <alignment horizontal="left" vertical="center" wrapText="1"/>
    </xf>
    <xf numFmtId="3" fontId="23" fillId="0" borderId="0" xfId="78" applyNumberFormat="1" applyFont="1" applyAlignment="1">
      <alignment horizontal="left" vertical="center" wrapText="1"/>
    </xf>
    <xf numFmtId="0" fontId="23" fillId="0" borderId="0" xfId="51" applyFont="1" applyAlignment="1">
      <alignment horizontal="center" vertical="center" wrapText="1"/>
    </xf>
    <xf numFmtId="0" fontId="21" fillId="36" borderId="15" xfId="42" applyFont="1" applyFill="1" applyBorder="1" applyAlignment="1">
      <alignment vertical="center"/>
    </xf>
    <xf numFmtId="0" fontId="22" fillId="34" borderId="17" xfId="42" applyFont="1" applyFill="1" applyBorder="1" applyAlignment="1">
      <alignment horizontal="center" vertical="center"/>
    </xf>
    <xf numFmtId="44" fontId="23" fillId="0" borderId="0" xfId="1" applyFont="1" applyFill="1" applyBorder="1" applyAlignment="1">
      <alignment horizontal="center" vertical="center"/>
    </xf>
    <xf numFmtId="44" fontId="0" fillId="0" borderId="11" xfId="0" applyNumberFormat="1" applyBorder="1"/>
    <xf numFmtId="3" fontId="18" fillId="0" borderId="11" xfId="78" applyNumberFormat="1" applyFont="1" applyBorder="1" applyAlignment="1">
      <alignment horizontal="left" vertical="center" wrapText="1"/>
    </xf>
    <xf numFmtId="3" fontId="23" fillId="0" borderId="11" xfId="78" applyNumberFormat="1" applyFont="1" applyBorder="1" applyAlignment="1">
      <alignment horizontal="left" vertical="center" wrapText="1"/>
    </xf>
    <xf numFmtId="0" fontId="23" fillId="0" borderId="11" xfId="51" applyFont="1" applyBorder="1" applyAlignment="1">
      <alignment horizontal="center" vertical="center" wrapText="1"/>
    </xf>
    <xf numFmtId="44" fontId="23" fillId="0" borderId="11" xfId="1" applyFont="1" applyFill="1" applyBorder="1" applyAlignment="1">
      <alignment horizontal="center" vertical="center" wrapText="1"/>
    </xf>
    <xf numFmtId="0" fontId="18" fillId="0" borderId="11" xfId="0" applyFont="1" applyBorder="1"/>
    <xf numFmtId="0" fontId="0" fillId="0" borderId="11" xfId="0" applyBorder="1" applyAlignment="1">
      <alignment horizontal="center" vertical="center"/>
    </xf>
    <xf numFmtId="44" fontId="49" fillId="0" borderId="11" xfId="43" applyNumberFormat="1" applyFont="1" applyBorder="1">
      <alignment vertical="center"/>
    </xf>
    <xf numFmtId="44" fontId="0" fillId="0" borderId="11" xfId="1" applyFont="1" applyFill="1" applyBorder="1"/>
    <xf numFmtId="44" fontId="16" fillId="0" borderId="11" xfId="1" applyFont="1" applyFill="1" applyBorder="1"/>
    <xf numFmtId="0" fontId="45" fillId="0" borderId="0" xfId="0" applyFont="1"/>
    <xf numFmtId="44" fontId="45" fillId="0" borderId="0" xfId="0" applyNumberFormat="1" applyFont="1"/>
    <xf numFmtId="0" fontId="37" fillId="0" borderId="0" xfId="0" applyFont="1"/>
    <xf numFmtId="166" fontId="37" fillId="0" borderId="0" xfId="0" applyNumberFormat="1" applyFont="1"/>
    <xf numFmtId="3" fontId="30" fillId="0" borderId="0" xfId="81" applyNumberFormat="1" applyFont="1" applyAlignment="1">
      <alignment horizontal="left" vertical="top"/>
    </xf>
    <xf numFmtId="0" fontId="30" fillId="0" borderId="0" xfId="81" applyFont="1" applyAlignment="1">
      <alignment horizontal="left" vertical="top" wrapText="1"/>
    </xf>
    <xf numFmtId="0" fontId="30" fillId="0" borderId="0" xfId="81" applyFont="1" applyAlignment="1">
      <alignment horizontal="center" vertical="top" wrapText="1"/>
    </xf>
    <xf numFmtId="166" fontId="30" fillId="0" borderId="0" xfId="81" applyNumberFormat="1" applyFont="1" applyAlignment="1">
      <alignment horizontal="right" vertical="top"/>
    </xf>
    <xf numFmtId="3" fontId="28" fillId="0" borderId="0" xfId="81" applyNumberFormat="1" applyFont="1" applyAlignment="1">
      <alignment horizontal="center" vertical="top" wrapText="1"/>
    </xf>
    <xf numFmtId="0" fontId="25" fillId="0" borderId="0" xfId="78" applyAlignment="1">
      <alignment vertical="top"/>
    </xf>
    <xf numFmtId="0" fontId="50" fillId="0" borderId="0" xfId="0" applyFont="1"/>
    <xf numFmtId="0" fontId="32" fillId="0" borderId="0" xfId="81" applyFont="1" applyAlignment="1">
      <alignment horizontal="left" vertical="top" wrapText="1"/>
    </xf>
    <xf numFmtId="0" fontId="51" fillId="0" borderId="0" xfId="81" applyFont="1" applyAlignment="1">
      <alignment horizontal="left" vertical="top" wrapText="1"/>
    </xf>
    <xf numFmtId="0" fontId="22" fillId="0" borderId="10" xfId="42" applyFont="1" applyBorder="1" applyAlignment="1">
      <alignment horizontal="center" vertical="center"/>
    </xf>
    <xf numFmtId="0" fontId="22" fillId="0" borderId="10" xfId="42" applyFont="1" applyBorder="1" applyAlignment="1">
      <alignment horizontal="left" vertical="center"/>
    </xf>
    <xf numFmtId="0" fontId="23" fillId="0" borderId="10" xfId="43" applyFont="1" applyBorder="1" applyAlignment="1">
      <alignment horizontal="center" vertical="center"/>
    </xf>
    <xf numFmtId="0" fontId="23" fillId="0" borderId="20" xfId="43" applyFont="1" applyBorder="1" applyAlignment="1">
      <alignment horizontal="center" vertical="center"/>
    </xf>
    <xf numFmtId="0" fontId="23" fillId="0" borderId="14" xfId="43" applyFont="1" applyBorder="1" applyAlignment="1">
      <alignment horizontal="center" vertical="center"/>
    </xf>
    <xf numFmtId="0" fontId="23" fillId="0" borderId="21" xfId="43" applyFont="1" applyBorder="1">
      <alignment vertical="center"/>
    </xf>
    <xf numFmtId="0" fontId="23" fillId="0" borderId="17" xfId="43" applyFont="1" applyBorder="1">
      <alignment vertical="center"/>
    </xf>
    <xf numFmtId="0" fontId="23" fillId="0" borderId="22" xfId="43" applyFont="1" applyBorder="1" applyAlignment="1">
      <alignment horizontal="center" vertical="center"/>
    </xf>
    <xf numFmtId="0" fontId="23" fillId="0" borderId="23" xfId="43" applyFont="1" applyBorder="1" applyAlignment="1">
      <alignment horizontal="center" vertical="center"/>
    </xf>
    <xf numFmtId="0" fontId="23" fillId="0" borderId="16" xfId="43" applyFont="1" applyBorder="1" applyAlignment="1">
      <alignment horizontal="center" vertical="center"/>
    </xf>
    <xf numFmtId="2" fontId="37" fillId="0" borderId="0" xfId="0" applyNumberFormat="1" applyFont="1" applyAlignment="1">
      <alignment horizontal="right"/>
    </xf>
    <xf numFmtId="0" fontId="19" fillId="0" borderId="0" xfId="0" applyFont="1" applyAlignment="1">
      <alignment horizontal="center"/>
    </xf>
    <xf numFmtId="44" fontId="16" fillId="0" borderId="0" xfId="1" applyFont="1" applyBorder="1"/>
    <xf numFmtId="0" fontId="22" fillId="0" borderId="11" xfId="42" applyFont="1" applyBorder="1" applyAlignment="1">
      <alignment horizontal="left" vertical="center"/>
    </xf>
    <xf numFmtId="0" fontId="22" fillId="0" borderId="12" xfId="42" applyFont="1" applyBorder="1" applyAlignment="1">
      <alignment horizontal="center" vertical="center"/>
    </xf>
    <xf numFmtId="3" fontId="18" fillId="0" borderId="20" xfId="78" applyNumberFormat="1" applyFont="1" applyBorder="1" applyAlignment="1">
      <alignment horizontal="left" vertical="center" wrapText="1"/>
    </xf>
    <xf numFmtId="3" fontId="18" fillId="0" borderId="14" xfId="78" applyNumberFormat="1" applyFont="1" applyBorder="1" applyAlignment="1">
      <alignment horizontal="left" vertical="center" wrapText="1"/>
    </xf>
    <xf numFmtId="3" fontId="23" fillId="0" borderId="17" xfId="78" applyNumberFormat="1" applyFont="1" applyBorder="1" applyAlignment="1">
      <alignment horizontal="left" vertical="center" wrapText="1"/>
    </xf>
    <xf numFmtId="0" fontId="23" fillId="0" borderId="17" xfId="51" applyFont="1" applyBorder="1" applyAlignment="1">
      <alignment horizontal="center" vertical="center" wrapText="1"/>
    </xf>
    <xf numFmtId="44" fontId="25" fillId="0" borderId="11" xfId="1" applyFont="1" applyFill="1" applyBorder="1" applyAlignment="1">
      <alignment horizontal="center" vertical="center" wrapText="1"/>
    </xf>
    <xf numFmtId="44" fontId="25" fillId="0" borderId="11" xfId="1" applyFont="1" applyFill="1" applyBorder="1" applyAlignment="1">
      <alignment horizontal="left" vertical="top" wrapText="1"/>
    </xf>
    <xf numFmtId="44" fontId="25" fillId="0" borderId="0" xfId="1" applyFont="1" applyFill="1" applyBorder="1" applyAlignment="1">
      <alignment horizontal="left" vertical="top" wrapText="1"/>
    </xf>
    <xf numFmtId="3" fontId="25" fillId="0" borderId="11" xfId="47" applyNumberFormat="1" applyBorder="1" applyAlignment="1">
      <alignment horizontal="center" vertical="center"/>
    </xf>
    <xf numFmtId="0" fontId="25" fillId="0" borderId="11" xfId="78" applyBorder="1" applyAlignment="1">
      <alignment vertical="center"/>
    </xf>
    <xf numFmtId="0" fontId="40" fillId="0" borderId="11" xfId="0" applyFont="1" applyBorder="1" applyAlignment="1">
      <alignment horizontal="right"/>
    </xf>
    <xf numFmtId="0" fontId="40" fillId="0" borderId="0" xfId="0" applyFont="1" applyAlignment="1">
      <alignment horizontal="center"/>
    </xf>
    <xf numFmtId="0" fontId="23" fillId="0" borderId="11" xfId="43" applyFont="1" applyBorder="1" applyAlignment="1">
      <alignment horizontal="left" vertical="top"/>
    </xf>
    <xf numFmtId="0" fontId="23" fillId="0" borderId="11" xfId="43" applyFont="1" applyBorder="1">
      <alignment vertical="center"/>
    </xf>
    <xf numFmtId="166" fontId="0" fillId="0" borderId="0" xfId="0" applyNumberFormat="1"/>
    <xf numFmtId="0" fontId="25" fillId="0" borderId="0" xfId="0" applyFont="1" applyAlignment="1">
      <alignment wrapText="1"/>
    </xf>
    <xf numFmtId="0" fontId="52" fillId="0" borderId="0" xfId="0" applyFont="1" applyAlignment="1">
      <alignment wrapText="1"/>
    </xf>
    <xf numFmtId="0" fontId="30" fillId="0" borderId="0" xfId="0" applyFont="1" applyAlignment="1">
      <alignment wrapText="1"/>
    </xf>
    <xf numFmtId="0" fontId="25" fillId="0" borderId="0" xfId="0" applyFont="1"/>
    <xf numFmtId="0" fontId="35" fillId="0" borderId="0" xfId="0" applyFont="1" applyAlignment="1">
      <alignment wrapText="1"/>
    </xf>
    <xf numFmtId="0" fontId="53" fillId="0" borderId="0" xfId="0" applyFont="1" applyAlignment="1">
      <alignment wrapText="1"/>
    </xf>
    <xf numFmtId="0" fontId="25" fillId="0" borderId="0" xfId="0" applyFont="1" applyAlignment="1">
      <alignment horizontal="center" wrapText="1"/>
    </xf>
    <xf numFmtId="0" fontId="30" fillId="0" borderId="0" xfId="0" applyFont="1" applyAlignment="1">
      <alignment horizontal="center" wrapText="1"/>
    </xf>
    <xf numFmtId="8" fontId="30" fillId="0" borderId="0" xfId="0" applyNumberFormat="1" applyFont="1" applyAlignment="1">
      <alignment horizontal="center"/>
    </xf>
    <xf numFmtId="44" fontId="25" fillId="0" borderId="0" xfId="1" applyFont="1" applyFill="1" applyBorder="1" applyAlignment="1">
      <alignment horizontal="left" vertical="center" wrapText="1"/>
    </xf>
    <xf numFmtId="0" fontId="23" fillId="0" borderId="20" xfId="43" applyFont="1" applyBorder="1" applyAlignment="1">
      <alignment horizontal="left" vertical="top"/>
    </xf>
    <xf numFmtId="0" fontId="20" fillId="33" borderId="11" xfId="42" applyFont="1" applyFill="1" applyBorder="1" applyAlignment="1">
      <alignment horizontal="center" vertical="center"/>
    </xf>
    <xf numFmtId="0" fontId="20" fillId="34" borderId="12" xfId="42" applyFont="1" applyFill="1" applyBorder="1" applyAlignment="1">
      <alignment horizontal="center" vertical="center" wrapText="1"/>
    </xf>
    <xf numFmtId="0" fontId="20" fillId="33" borderId="10" xfId="42" applyFont="1" applyFill="1" applyBorder="1" applyAlignment="1">
      <alignment horizontal="center" vertical="center"/>
    </xf>
    <xf numFmtId="0" fontId="20" fillId="33" borderId="14" xfId="42" applyFont="1" applyFill="1" applyBorder="1" applyAlignment="1">
      <alignment horizontal="center" vertical="center"/>
    </xf>
    <xf numFmtId="0" fontId="20" fillId="33" borderId="11" xfId="42" applyFont="1" applyFill="1" applyBorder="1" applyAlignment="1">
      <alignment horizontal="center" vertical="center"/>
    </xf>
    <xf numFmtId="0" fontId="20" fillId="34" borderId="11" xfId="42" applyFont="1" applyFill="1" applyBorder="1" applyAlignment="1">
      <alignment horizontal="center" vertical="center" wrapText="1"/>
    </xf>
    <xf numFmtId="0" fontId="54" fillId="0" borderId="0" xfId="0" applyFont="1"/>
  </cellXfs>
  <cellStyles count="82">
    <cellStyle name="%" xfId="55" xr:uid="{197DE5C8-45A2-467A-B085-8DB1E6108BAC}"/>
    <cellStyle name="% 2" xfId="80" xr:uid="{1CC05530-D70A-497F-81A0-AF23D2843F1D}"/>
    <cellStyle name="??_x0011_?_x0010_?" xfId="76" xr:uid="{4C93FE45-B0DC-4894-A315-72367243FB44}"/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urrency" xfId="1" builtinId="4"/>
    <cellStyle name="Currency [0]_Offre_FGH1" xfId="45" xr:uid="{E47E1A22-82CA-4CF2-959F-7D14E931702A}"/>
    <cellStyle name="Currency 2" xfId="73" xr:uid="{40386A3D-B84E-41E8-90F0-592A83399606}"/>
    <cellStyle name="Currency 2 2" xfId="66" xr:uid="{9750EFFA-74B1-47AC-BC43-004E89FCD5EC}"/>
    <cellStyle name="Currency 3" xfId="63" xr:uid="{86187EEA-ACCA-4FBF-AAF3-B6FBF6805281}"/>
    <cellStyle name="Currency 4" xfId="68" xr:uid="{18F894C8-F0D1-47F3-8260-4799AC952773}"/>
    <cellStyle name="Currency 5" xfId="67" xr:uid="{8F3BD7EC-05A5-4606-942A-5F978FD91B71}"/>
    <cellStyle name="Currency 6" xfId="69" xr:uid="{342E38E9-A01D-4BD8-B5B5-6941A6C8E54B}"/>
    <cellStyle name="Currency 7" xfId="70" xr:uid="{F06290F6-1023-4AF1-8AF9-2B7BFEF7B2B6}"/>
    <cellStyle name="Currency 8" xfId="71" xr:uid="{1BEEE2A9-AFFA-49CA-BC5C-20C427A06ED7}"/>
    <cellStyle name="Currency 9" xfId="77" xr:uid="{F596A38C-60EA-47A4-A385-2A75520B4D2F}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- Style1 3" xfId="48" xr:uid="{C4E23310-6BB4-440A-8AEE-1E280FF08D9E}"/>
    <cellStyle name="Normal 2" xfId="42" xr:uid="{7CA0A072-07C1-4AA6-8149-C5AE2220FA3C}"/>
    <cellStyle name="Normal 2 2" xfId="43" xr:uid="{1B4C917B-C003-4467-823F-B829A665CD2B}"/>
    <cellStyle name="Normal 2 2 2" xfId="64" xr:uid="{0CE62BC0-1F91-4450-B32F-90CFD2CC9849}"/>
    <cellStyle name="Normal 2 2 2 2" xfId="81" xr:uid="{E121AE16-1715-4FF6-B2BF-6ACB8D022D9E}"/>
    <cellStyle name="Normal 2 2 3" xfId="53" xr:uid="{FE088E9C-A1A1-4129-B4C6-A6E085B7148B}"/>
    <cellStyle name="Normal 2 3" xfId="44" xr:uid="{31AB2B6A-AC14-47E7-A0C9-20F9DDDBBD04}"/>
    <cellStyle name="Normal 2 3 2" xfId="72" xr:uid="{A338C45E-0CE5-40D8-AEB2-A7DC384D8839}"/>
    <cellStyle name="Normal 2 32" xfId="54" xr:uid="{6678F67E-4811-43BC-BD60-65C918D63451}"/>
    <cellStyle name="Normal 3" xfId="49" xr:uid="{6794F740-D849-4B50-ABBA-8F9BEBCD6D51}"/>
    <cellStyle name="Normal 3 19 2 2" xfId="58" xr:uid="{1064FCA2-A846-414D-8430-FE2D5519318F}"/>
    <cellStyle name="Normal 3 2" xfId="75" xr:uid="{2670CA5D-43D1-4590-8487-3EF9C4428716}"/>
    <cellStyle name="Normal 38" xfId="79" xr:uid="{2207EA5B-4428-4FCA-A45F-DC4BCDF55F14}"/>
    <cellStyle name="Normal 4" xfId="52" xr:uid="{1D84FA24-3AC4-431B-B5A4-502A59397A7B}"/>
    <cellStyle name="Normal 4 2" xfId="47" xr:uid="{F7C7E64B-619A-47EE-A7D5-3969254B052D}"/>
    <cellStyle name="Normal 4 3" xfId="57" xr:uid="{8027AC6E-88BD-4DF8-93AD-50D8710E84D9}"/>
    <cellStyle name="Normal 5" xfId="65" xr:uid="{F8E06A0D-FDE1-4594-B12B-C50EE4F15B8D}"/>
    <cellStyle name="Normal 5 2" xfId="61" xr:uid="{07060F97-E3C0-4266-A203-E209B4A64161}"/>
    <cellStyle name="Normal 56" xfId="50" xr:uid="{BDCC4FC5-8B21-4815-96B2-3A0C30B4239F}"/>
    <cellStyle name="Normal 56 2" xfId="56" xr:uid="{FC10021B-1DC9-4C40-B302-AF126D176747}"/>
    <cellStyle name="Normal 6" xfId="62" xr:uid="{8CC336EB-041C-43E0-A24A-E207465AEF12}"/>
    <cellStyle name="Normal 76" xfId="51" xr:uid="{95673623-86C8-42FB-A904-0E1AD9549B45}"/>
    <cellStyle name="Normal_FTTU 7340 FGU2.5_Sales Configurator_v6.3" xfId="46" xr:uid="{90B2A21E-239D-4B8E-B0BE-34EEC1F26FBA}"/>
    <cellStyle name="Normal_My Analysis 6" xfId="78" xr:uid="{22437D98-D495-4476-BBA3-F54E70B06A77}"/>
    <cellStyle name="Note 2" xfId="74" xr:uid="{6A002FE2-3D30-4D6D-9C63-F313868144B4}"/>
    <cellStyle name="Output" xfId="11" builtinId="21" customBuiltin="1"/>
    <cellStyle name="product" xfId="59" xr:uid="{D05514E0-3BF3-44B2-AA77-B574F8C37426}"/>
    <cellStyle name="simple-currency" xfId="60" xr:uid="{AC2D9B4C-7F10-4FC8-9A52-43CF4284D153}"/>
    <cellStyle name="Title" xfId="2" builtinId="15" customBuiltin="1"/>
    <cellStyle name="Total" xfId="17" builtinId="25" customBuiltin="1"/>
    <cellStyle name="Warning Text" xfId="15" builtinId="11" customBuiltin="1"/>
  </cellStyles>
  <dxfs count="12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nokianam-my.sharepoint.com/Users/lipnick/Documents/Products/Fixed%20Access-FND/FN%20-%207360%20Configurator%20v7.0%20-%20Partner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Main Inputs"/>
      <sheetName val="Summary"/>
      <sheetName val="Price List"/>
      <sheetName val="Release Notes"/>
      <sheetName val="ALU ONT UPS Matrix"/>
      <sheetName val="ODM UPS Matrix"/>
      <sheetName val="ONT Master Table"/>
      <sheetName val="ICON-16 PON CARD"/>
      <sheetName val="Maintenance"/>
      <sheetName val="Workspace"/>
      <sheetName val="Status Definitions"/>
      <sheetName val="For CSV Expor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A5252-5C16-40E1-A506-E1CBE66C9D47}">
  <dimension ref="B2:W116"/>
  <sheetViews>
    <sheetView tabSelected="1" topLeftCell="A21" zoomScale="90" zoomScaleNormal="90" workbookViewId="0">
      <selection activeCell="H52" sqref="H52"/>
    </sheetView>
  </sheetViews>
  <sheetFormatPr defaultRowHeight="15" outlineLevelRow="1"/>
  <cols>
    <col min="2" max="2" width="24" customWidth="1"/>
    <col min="3" max="3" width="97.140625" bestFit="1" customWidth="1"/>
    <col min="4" max="4" width="39" customWidth="1"/>
    <col min="5" max="6" width="17.7109375" customWidth="1"/>
    <col min="7" max="7" width="12.7109375" bestFit="1" customWidth="1"/>
    <col min="8" max="8" width="17.85546875" customWidth="1"/>
    <col min="9" max="9" width="15.140625" customWidth="1"/>
    <col min="10" max="10" width="15.85546875" customWidth="1"/>
  </cols>
  <sheetData>
    <row r="2" spans="2:23" s="119" customFormat="1" ht="43.5" customHeight="1">
      <c r="C2" s="120" t="s">
        <v>0</v>
      </c>
    </row>
    <row r="4" spans="2:23" s="1" customFormat="1" ht="44.1" customHeight="1">
      <c r="B4" s="204" t="s">
        <v>1</v>
      </c>
      <c r="C4" s="206" t="s">
        <v>2</v>
      </c>
      <c r="D4" s="206"/>
      <c r="E4" s="206" t="s">
        <v>3</v>
      </c>
      <c r="F4" s="202"/>
      <c r="G4" s="207" t="s">
        <v>4</v>
      </c>
      <c r="H4" s="203" t="s">
        <v>5</v>
      </c>
      <c r="J4"/>
      <c r="K4"/>
    </row>
    <row r="5" spans="2:23" s="1" customFormat="1" ht="45.6" customHeight="1">
      <c r="B5" s="205"/>
      <c r="C5" s="206"/>
      <c r="D5" s="206"/>
      <c r="E5" s="206"/>
      <c r="F5" s="202" t="s">
        <v>6</v>
      </c>
      <c r="G5" s="207"/>
      <c r="H5" s="203"/>
      <c r="K5"/>
    </row>
    <row r="6" spans="2:23" s="1" customFormat="1" ht="18.95" customHeight="1">
      <c r="B6" s="2" t="s">
        <v>7</v>
      </c>
      <c r="C6" s="3"/>
      <c r="D6" s="3"/>
      <c r="E6" s="4"/>
      <c r="F6" s="4"/>
      <c r="G6" s="5"/>
      <c r="H6" s="136"/>
      <c r="J6"/>
      <c r="K6"/>
    </row>
    <row r="7" spans="2:23" s="1" customFormat="1" ht="15" customHeight="1">
      <c r="B7" s="6" t="s">
        <v>8</v>
      </c>
      <c r="C7" s="7"/>
      <c r="D7" s="8"/>
      <c r="E7" s="9"/>
      <c r="F7" s="14"/>
      <c r="G7" s="10"/>
      <c r="H7" s="137"/>
      <c r="J7"/>
      <c r="K7"/>
    </row>
    <row r="8" spans="2:23" s="1" customFormat="1" collapsed="1">
      <c r="B8" s="162" t="s">
        <v>9</v>
      </c>
      <c r="C8" s="163" t="s">
        <v>10</v>
      </c>
      <c r="D8" s="131"/>
      <c r="E8" s="11">
        <v>0</v>
      </c>
      <c r="F8" s="145" t="s">
        <v>11</v>
      </c>
      <c r="G8" s="104">
        <v>3</v>
      </c>
      <c r="H8" s="139">
        <f>G8*E8</f>
        <v>0</v>
      </c>
      <c r="I8" s="138"/>
      <c r="J8" s="138"/>
      <c r="K8" s="138"/>
      <c r="L8" s="138"/>
      <c r="M8" s="138"/>
      <c r="N8" s="138"/>
      <c r="O8"/>
      <c r="P8"/>
      <c r="Q8"/>
      <c r="R8"/>
      <c r="S8"/>
      <c r="T8"/>
      <c r="U8" s="12"/>
      <c r="V8"/>
      <c r="W8"/>
    </row>
    <row r="9" spans="2:23" s="1" customFormat="1" outlineLevel="1">
      <c r="B9" s="164" t="s">
        <v>12</v>
      </c>
      <c r="C9" s="167" t="s">
        <v>13</v>
      </c>
      <c r="D9" s="169">
        <v>1</v>
      </c>
      <c r="E9" s="143"/>
      <c r="F9" s="104"/>
      <c r="G9" s="104"/>
      <c r="H9" s="104"/>
      <c r="I9" s="132"/>
      <c r="J9" s="132"/>
      <c r="K9" s="132"/>
      <c r="L9" s="132"/>
      <c r="M9" s="132"/>
      <c r="N9" s="132"/>
      <c r="O9"/>
      <c r="P9"/>
      <c r="Q9"/>
      <c r="R9"/>
      <c r="S9"/>
      <c r="T9"/>
      <c r="U9" s="12"/>
      <c r="V9"/>
      <c r="W9"/>
    </row>
    <row r="10" spans="2:23" s="1" customFormat="1" outlineLevel="1">
      <c r="B10" s="165" t="s">
        <v>14</v>
      </c>
      <c r="C10" s="13" t="s">
        <v>15</v>
      </c>
      <c r="D10" s="170">
        <v>2</v>
      </c>
      <c r="E10" s="143"/>
      <c r="F10" s="104"/>
      <c r="G10" s="104"/>
      <c r="H10" s="104"/>
      <c r="I10" s="132"/>
      <c r="J10" s="132"/>
      <c r="K10" s="132"/>
      <c r="L10" s="132"/>
      <c r="M10" s="132"/>
      <c r="N10" s="132"/>
      <c r="O10"/>
      <c r="P10"/>
      <c r="Q10"/>
      <c r="R10"/>
      <c r="S10"/>
      <c r="T10"/>
      <c r="U10" s="12"/>
      <c r="V10"/>
      <c r="W10"/>
    </row>
    <row r="11" spans="2:23" s="1" customFormat="1" outlineLevel="1">
      <c r="B11" s="165" t="s">
        <v>16</v>
      </c>
      <c r="C11" s="13" t="s">
        <v>17</v>
      </c>
      <c r="D11" s="170">
        <v>1</v>
      </c>
      <c r="E11" s="143"/>
      <c r="F11" s="104"/>
      <c r="G11" s="104"/>
      <c r="H11" s="104"/>
      <c r="I11" s="132"/>
      <c r="J11" s="132"/>
      <c r="K11" s="132"/>
      <c r="L11" s="132"/>
      <c r="M11" s="132"/>
      <c r="N11" s="132"/>
      <c r="O11"/>
      <c r="P11"/>
      <c r="Q11"/>
      <c r="R11"/>
      <c r="S11"/>
      <c r="T11"/>
      <c r="U11" s="12"/>
      <c r="V11"/>
      <c r="W11"/>
    </row>
    <row r="12" spans="2:23" s="1" customFormat="1" outlineLevel="1">
      <c r="B12" s="165" t="s">
        <v>18</v>
      </c>
      <c r="C12" s="13" t="s">
        <v>19</v>
      </c>
      <c r="D12" s="170">
        <v>4</v>
      </c>
      <c r="E12" s="143"/>
      <c r="F12" s="104"/>
      <c r="G12" s="104"/>
      <c r="H12" s="104"/>
      <c r="I12" s="132"/>
      <c r="J12" s="132"/>
      <c r="K12" s="132"/>
      <c r="L12" s="132"/>
      <c r="M12" s="132"/>
      <c r="N12" s="132"/>
      <c r="O12"/>
      <c r="P12"/>
      <c r="Q12"/>
      <c r="R12"/>
      <c r="S12"/>
      <c r="T12"/>
      <c r="U12" s="12"/>
      <c r="V12"/>
      <c r="W12"/>
    </row>
    <row r="13" spans="2:23" s="1" customFormat="1" outlineLevel="1">
      <c r="B13" s="165" t="s">
        <v>20</v>
      </c>
      <c r="C13" s="13" t="s">
        <v>21</v>
      </c>
      <c r="D13" s="170">
        <v>2</v>
      </c>
      <c r="E13" s="143"/>
      <c r="F13" s="104"/>
      <c r="G13" s="104"/>
      <c r="H13" s="104"/>
      <c r="I13" s="132"/>
      <c r="J13" s="132"/>
      <c r="K13" s="132"/>
      <c r="L13" s="132"/>
      <c r="M13" s="132"/>
      <c r="N13" s="132"/>
      <c r="O13"/>
      <c r="P13"/>
      <c r="Q13"/>
      <c r="R13"/>
      <c r="S13"/>
      <c r="T13"/>
      <c r="U13" s="12"/>
      <c r="V13"/>
      <c r="W13"/>
    </row>
    <row r="14" spans="2:23" s="1" customFormat="1" outlineLevel="1">
      <c r="B14" s="165" t="s">
        <v>22</v>
      </c>
      <c r="C14" s="13" t="s">
        <v>23</v>
      </c>
      <c r="D14" s="170">
        <v>1</v>
      </c>
      <c r="E14" s="143"/>
      <c r="F14" s="104"/>
      <c r="G14" s="104"/>
      <c r="H14" s="104"/>
      <c r="I14" s="132"/>
      <c r="J14" s="132"/>
      <c r="K14" s="132"/>
      <c r="L14" s="132"/>
      <c r="M14" s="132"/>
      <c r="N14" s="132"/>
      <c r="O14"/>
      <c r="P14"/>
      <c r="Q14"/>
      <c r="R14"/>
      <c r="S14"/>
      <c r="T14"/>
      <c r="U14" s="12"/>
      <c r="V14"/>
      <c r="W14"/>
    </row>
    <row r="15" spans="2:23" s="1" customFormat="1" outlineLevel="1">
      <c r="B15" s="165" t="s">
        <v>24</v>
      </c>
      <c r="C15" s="13" t="s">
        <v>25</v>
      </c>
      <c r="D15" s="170">
        <v>1</v>
      </c>
      <c r="E15" s="143"/>
      <c r="F15" s="104"/>
      <c r="G15" s="104"/>
      <c r="H15" s="104"/>
      <c r="I15" s="132"/>
      <c r="J15" s="132"/>
      <c r="K15" s="132"/>
      <c r="L15" s="132"/>
      <c r="M15" s="132"/>
      <c r="N15" s="132"/>
      <c r="O15"/>
      <c r="P15"/>
      <c r="Q15"/>
      <c r="R15"/>
      <c r="S15"/>
      <c r="T15"/>
      <c r="U15" s="12"/>
      <c r="V15"/>
      <c r="W15"/>
    </row>
    <row r="16" spans="2:23" s="1" customFormat="1" outlineLevel="1">
      <c r="B16" s="165" t="s">
        <v>26</v>
      </c>
      <c r="C16" s="13" t="s">
        <v>27</v>
      </c>
      <c r="D16" s="170">
        <v>1</v>
      </c>
      <c r="E16" s="143"/>
      <c r="F16" s="104"/>
      <c r="G16" s="104"/>
      <c r="H16" s="104"/>
      <c r="I16" s="132"/>
      <c r="J16" s="132"/>
      <c r="K16" s="132"/>
      <c r="L16" s="132"/>
      <c r="M16" s="132"/>
      <c r="N16" s="132"/>
      <c r="O16"/>
      <c r="P16"/>
      <c r="Q16"/>
      <c r="R16"/>
      <c r="S16"/>
      <c r="T16"/>
      <c r="U16" s="12"/>
      <c r="V16"/>
      <c r="W16"/>
    </row>
    <row r="17" spans="2:23" s="1" customFormat="1" outlineLevel="1">
      <c r="B17" s="165" t="s">
        <v>28</v>
      </c>
      <c r="C17" s="13" t="s">
        <v>29</v>
      </c>
      <c r="D17" s="170">
        <v>1</v>
      </c>
      <c r="E17" s="143"/>
      <c r="F17" s="104"/>
      <c r="G17" s="104"/>
      <c r="H17" s="104"/>
      <c r="I17" s="132"/>
      <c r="J17" s="132"/>
      <c r="K17" s="132"/>
      <c r="L17" s="132"/>
      <c r="M17" s="132"/>
      <c r="N17" s="132"/>
      <c r="O17"/>
      <c r="P17"/>
      <c r="Q17"/>
      <c r="R17"/>
      <c r="S17"/>
      <c r="T17"/>
      <c r="U17" s="12"/>
      <c r="V17"/>
      <c r="W17"/>
    </row>
    <row r="18" spans="2:23" s="1" customFormat="1" outlineLevel="1">
      <c r="B18" s="165" t="s">
        <v>30</v>
      </c>
      <c r="C18" s="13" t="s">
        <v>31</v>
      </c>
      <c r="D18" s="170">
        <v>1</v>
      </c>
      <c r="E18" s="143"/>
      <c r="F18" s="104"/>
      <c r="G18" s="104"/>
      <c r="H18" s="104"/>
      <c r="I18" s="132"/>
      <c r="J18" s="132"/>
      <c r="K18" s="132"/>
      <c r="L18" s="132"/>
      <c r="M18" s="132"/>
      <c r="N18" s="132"/>
      <c r="O18"/>
      <c r="P18"/>
      <c r="Q18"/>
      <c r="R18"/>
      <c r="S18"/>
      <c r="T18"/>
      <c r="U18" s="12"/>
      <c r="V18"/>
      <c r="W18"/>
    </row>
    <row r="19" spans="2:23" s="1" customFormat="1" outlineLevel="1">
      <c r="B19" s="165" t="s">
        <v>32</v>
      </c>
      <c r="C19" s="13" t="s">
        <v>33</v>
      </c>
      <c r="D19" s="170">
        <v>1</v>
      </c>
      <c r="E19" s="143"/>
      <c r="F19" s="104"/>
      <c r="G19" s="104"/>
      <c r="H19" s="104"/>
      <c r="I19" s="132"/>
      <c r="J19" s="132"/>
      <c r="K19" s="132"/>
      <c r="L19" s="132"/>
      <c r="M19" s="132"/>
      <c r="N19" s="132"/>
      <c r="O19"/>
      <c r="P19"/>
      <c r="Q19"/>
      <c r="R19"/>
      <c r="S19"/>
      <c r="T19"/>
      <c r="U19" s="12"/>
      <c r="V19"/>
      <c r="W19"/>
    </row>
    <row r="20" spans="2:23" s="1" customFormat="1" outlineLevel="1">
      <c r="B20" s="165" t="s">
        <v>34</v>
      </c>
      <c r="C20" s="13" t="s">
        <v>35</v>
      </c>
      <c r="D20" s="170">
        <v>1</v>
      </c>
      <c r="E20" s="143"/>
      <c r="F20" s="104"/>
      <c r="G20" s="104"/>
      <c r="H20" s="104"/>
      <c r="I20" s="132"/>
      <c r="J20" s="132"/>
      <c r="K20" s="132"/>
      <c r="L20" s="132"/>
      <c r="M20" s="132"/>
      <c r="N20" s="132"/>
      <c r="O20"/>
      <c r="P20"/>
      <c r="Q20"/>
      <c r="R20"/>
      <c r="S20"/>
      <c r="T20"/>
      <c r="U20" s="12"/>
      <c r="V20"/>
      <c r="W20"/>
    </row>
    <row r="21" spans="2:23" s="1" customFormat="1" outlineLevel="1">
      <c r="B21" s="166" t="s">
        <v>36</v>
      </c>
      <c r="C21" s="168" t="s">
        <v>37</v>
      </c>
      <c r="D21" s="171">
        <v>3</v>
      </c>
      <c r="E21" s="143"/>
      <c r="F21" s="104"/>
      <c r="G21" s="104"/>
      <c r="H21" s="104"/>
      <c r="I21" s="132"/>
      <c r="J21" s="132"/>
      <c r="K21" s="132"/>
      <c r="L21" s="132"/>
      <c r="M21" s="132"/>
      <c r="N21" s="132"/>
      <c r="O21"/>
      <c r="P21"/>
      <c r="Q21"/>
      <c r="R21"/>
      <c r="S21"/>
      <c r="T21"/>
      <c r="U21" s="12"/>
      <c r="V21"/>
      <c r="W21"/>
    </row>
    <row r="22" spans="2:23" s="1" customFormat="1" outlineLevel="1">
      <c r="B22" s="140"/>
      <c r="C22" s="141"/>
      <c r="D22" s="142"/>
      <c r="E22" s="143"/>
      <c r="F22" s="104"/>
      <c r="G22" s="104"/>
      <c r="H22" s="104"/>
      <c r="I22" s="132"/>
      <c r="J22" s="132"/>
      <c r="K22" s="132"/>
      <c r="L22" s="132"/>
      <c r="M22" s="132"/>
      <c r="N22" s="132"/>
      <c r="O22"/>
      <c r="P22"/>
      <c r="Q22"/>
      <c r="R22"/>
      <c r="S22"/>
      <c r="T22"/>
      <c r="U22" s="12"/>
      <c r="V22"/>
      <c r="W22"/>
    </row>
    <row r="23" spans="2:23" s="1" customFormat="1" outlineLevel="1">
      <c r="B23" s="184" t="s">
        <v>38</v>
      </c>
      <c r="C23" s="185" t="s">
        <v>39</v>
      </c>
      <c r="D23" s="142"/>
      <c r="E23" s="143">
        <v>0</v>
      </c>
      <c r="F23" s="104"/>
      <c r="G23" s="104">
        <v>20</v>
      </c>
      <c r="H23" s="139">
        <f>G23*E23</f>
        <v>0</v>
      </c>
      <c r="I23" s="132"/>
      <c r="J23" s="132"/>
      <c r="K23" s="132"/>
      <c r="L23" s="132"/>
      <c r="M23" s="132"/>
      <c r="N23" s="132"/>
      <c r="O23"/>
      <c r="P23"/>
      <c r="Q23"/>
      <c r="R23"/>
      <c r="S23"/>
      <c r="T23"/>
      <c r="U23" s="12"/>
      <c r="V23"/>
      <c r="W23"/>
    </row>
    <row r="24" spans="2:23" s="1" customFormat="1" outlineLevel="1">
      <c r="B24" s="181" t="s">
        <v>40</v>
      </c>
      <c r="C24" s="182" t="s">
        <v>41</v>
      </c>
      <c r="D24" s="142"/>
      <c r="E24" s="143">
        <v>0</v>
      </c>
      <c r="F24" s="104"/>
      <c r="G24" s="144">
        <v>8</v>
      </c>
      <c r="H24" s="139">
        <f>G24*E24</f>
        <v>0</v>
      </c>
      <c r="I24" s="132"/>
      <c r="J24" s="132"/>
      <c r="K24" s="132"/>
      <c r="L24" s="132"/>
      <c r="M24" s="132"/>
      <c r="N24" s="132"/>
      <c r="O24"/>
      <c r="P24"/>
      <c r="Q24"/>
      <c r="R24"/>
      <c r="S24"/>
      <c r="T24"/>
      <c r="U24" s="12"/>
      <c r="V24"/>
      <c r="W24"/>
    </row>
    <row r="25" spans="2:23" s="1" customFormat="1" outlineLevel="1">
      <c r="B25" s="181" t="s">
        <v>42</v>
      </c>
      <c r="C25" s="182" t="s">
        <v>43</v>
      </c>
      <c r="D25" s="142"/>
      <c r="E25" s="143">
        <v>0</v>
      </c>
      <c r="F25" s="104"/>
      <c r="G25" s="144">
        <v>12</v>
      </c>
      <c r="H25" s="139">
        <f>G25*E25</f>
        <v>0</v>
      </c>
      <c r="I25" s="132"/>
      <c r="J25" s="132"/>
      <c r="K25" s="132"/>
      <c r="L25" s="132"/>
      <c r="M25" s="132"/>
      <c r="N25" s="132"/>
      <c r="O25"/>
      <c r="P25"/>
      <c r="Q25"/>
      <c r="R25"/>
      <c r="S25"/>
      <c r="T25"/>
      <c r="U25" s="12"/>
      <c r="V25"/>
      <c r="W25"/>
    </row>
    <row r="26" spans="2:23" s="1" customFormat="1" outlineLevel="1">
      <c r="B26" s="181" t="s">
        <v>44</v>
      </c>
      <c r="C26" s="182" t="s">
        <v>45</v>
      </c>
      <c r="D26" s="142"/>
      <c r="E26" s="143">
        <v>0</v>
      </c>
      <c r="F26" s="104"/>
      <c r="G26" s="186">
        <v>12</v>
      </c>
      <c r="H26" s="139">
        <f t="shared" ref="H26:H29" si="0">G26*E26</f>
        <v>0</v>
      </c>
      <c r="I26" s="132"/>
      <c r="J26" s="132"/>
      <c r="K26" s="132"/>
      <c r="L26" s="132"/>
      <c r="M26" s="132"/>
      <c r="N26" s="132"/>
      <c r="O26"/>
      <c r="P26"/>
      <c r="Q26"/>
      <c r="R26"/>
      <c r="S26"/>
      <c r="T26"/>
      <c r="U26" s="12"/>
      <c r="V26"/>
      <c r="W26"/>
    </row>
    <row r="27" spans="2:23" s="1" customFormat="1" outlineLevel="1">
      <c r="B27" s="181" t="s">
        <v>46</v>
      </c>
      <c r="C27" s="182" t="s">
        <v>47</v>
      </c>
      <c r="D27" s="142"/>
      <c r="E27" s="143">
        <v>0</v>
      </c>
      <c r="F27" s="104"/>
      <c r="G27" s="186">
        <v>2</v>
      </c>
      <c r="H27" s="139">
        <f t="shared" si="0"/>
        <v>0</v>
      </c>
      <c r="I27" s="132"/>
      <c r="J27" s="132"/>
      <c r="K27" s="132"/>
      <c r="L27" s="132"/>
      <c r="M27" s="132"/>
      <c r="N27" s="132"/>
      <c r="O27"/>
      <c r="P27"/>
      <c r="Q27"/>
      <c r="R27"/>
      <c r="S27"/>
      <c r="T27"/>
      <c r="U27" s="12"/>
      <c r="V27"/>
      <c r="W27"/>
    </row>
    <row r="28" spans="2:23" s="1" customFormat="1" outlineLevel="1">
      <c r="B28" s="181" t="s">
        <v>48</v>
      </c>
      <c r="C28" s="182" t="s">
        <v>49</v>
      </c>
      <c r="D28" s="142"/>
      <c r="E28" s="143">
        <v>0</v>
      </c>
      <c r="F28" s="104"/>
      <c r="G28" s="186">
        <v>18</v>
      </c>
      <c r="H28" s="139">
        <f t="shared" si="0"/>
        <v>0</v>
      </c>
      <c r="I28" s="132"/>
      <c r="J28" s="132"/>
      <c r="K28" s="132"/>
      <c r="L28" s="132"/>
      <c r="M28" s="132"/>
      <c r="N28" s="132"/>
      <c r="O28"/>
      <c r="P28"/>
      <c r="Q28"/>
      <c r="R28"/>
      <c r="S28"/>
      <c r="T28"/>
      <c r="U28" s="12"/>
      <c r="V28"/>
      <c r="W28"/>
    </row>
    <row r="29" spans="2:23" s="1" customFormat="1" outlineLevel="1">
      <c r="B29" s="181" t="s">
        <v>50</v>
      </c>
      <c r="C29" s="182" t="s">
        <v>51</v>
      </c>
      <c r="D29" s="142"/>
      <c r="E29" s="143">
        <v>0</v>
      </c>
      <c r="F29" s="104"/>
      <c r="G29" s="186">
        <v>28</v>
      </c>
      <c r="H29" s="139">
        <f t="shared" si="0"/>
        <v>0</v>
      </c>
      <c r="I29" s="132"/>
      <c r="J29" s="132"/>
      <c r="K29" s="132"/>
      <c r="L29" s="132"/>
      <c r="M29" s="132"/>
      <c r="N29" s="132"/>
      <c r="O29"/>
      <c r="P29"/>
      <c r="Q29"/>
      <c r="R29"/>
      <c r="S29"/>
      <c r="T29"/>
      <c r="U29" s="12"/>
      <c r="V29"/>
      <c r="W29"/>
    </row>
    <row r="30" spans="2:23" s="1" customFormat="1" outlineLevel="1">
      <c r="B30" s="133"/>
      <c r="C30" s="134"/>
      <c r="D30" s="135"/>
      <c r="E30" s="132"/>
      <c r="F30"/>
      <c r="G30"/>
      <c r="H30"/>
      <c r="I30" s="132"/>
      <c r="J30" s="132"/>
      <c r="K30" s="132"/>
      <c r="L30" s="132"/>
      <c r="M30" s="132"/>
      <c r="N30" s="132"/>
      <c r="O30"/>
      <c r="P30"/>
      <c r="Q30"/>
      <c r="R30"/>
      <c r="S30"/>
      <c r="T30"/>
      <c r="U30" s="12"/>
      <c r="V30"/>
      <c r="W30"/>
    </row>
    <row r="31" spans="2:23" s="1" customFormat="1" outlineLevel="1">
      <c r="B31" s="133"/>
      <c r="C31" s="134"/>
      <c r="D31" s="135"/>
      <c r="E31" s="132"/>
      <c r="F31"/>
      <c r="G31"/>
      <c r="H31"/>
      <c r="I31" s="132"/>
      <c r="J31" s="132"/>
      <c r="K31" s="132"/>
      <c r="L31" s="132"/>
      <c r="M31" s="132"/>
      <c r="N31" s="132"/>
      <c r="O31"/>
      <c r="P31"/>
      <c r="Q31"/>
      <c r="R31"/>
      <c r="S31"/>
      <c r="T31"/>
      <c r="U31" s="12"/>
      <c r="V31"/>
      <c r="W31"/>
    </row>
    <row r="32" spans="2:23" s="1" customFormat="1" outlineLevel="1">
      <c r="B32" s="133"/>
      <c r="C32" s="134"/>
      <c r="D32" s="135"/>
      <c r="E32" s="132"/>
      <c r="F32"/>
      <c r="G32"/>
      <c r="H32"/>
      <c r="I32" s="132"/>
      <c r="J32" s="132"/>
      <c r="K32" s="132"/>
      <c r="L32" s="132"/>
      <c r="M32" s="132"/>
      <c r="N32" s="132"/>
      <c r="O32"/>
      <c r="P32"/>
      <c r="Q32"/>
      <c r="R32"/>
      <c r="S32"/>
      <c r="T32"/>
      <c r="U32" s="12"/>
      <c r="V32"/>
      <c r="W32"/>
    </row>
    <row r="33" spans="2:11" s="1" customFormat="1" ht="12" customHeight="1" outlineLevel="1">
      <c r="B33" s="16"/>
      <c r="C33" s="13"/>
      <c r="D33" s="16"/>
      <c r="E33" s="17"/>
      <c r="F33" s="17"/>
      <c r="G33" s="16"/>
      <c r="H33" s="16"/>
      <c r="I33" s="12"/>
      <c r="J33"/>
      <c r="K33"/>
    </row>
    <row r="34" spans="2:11" ht="18.75">
      <c r="B34" s="102"/>
      <c r="C34" s="102"/>
      <c r="D34" s="102" t="s">
        <v>52</v>
      </c>
      <c r="E34" s="102" t="s">
        <v>53</v>
      </c>
      <c r="F34" s="102" t="s">
        <v>54</v>
      </c>
      <c r="G34" s="102" t="s">
        <v>55</v>
      </c>
      <c r="H34" s="102" t="s">
        <v>56</v>
      </c>
      <c r="I34" s="102" t="s">
        <v>57</v>
      </c>
    </row>
    <row r="35" spans="2:11" ht="15.75">
      <c r="B35" s="116">
        <v>301013231</v>
      </c>
      <c r="C35" s="104" t="s">
        <v>58</v>
      </c>
      <c r="D35" s="108"/>
      <c r="E35" s="114">
        <v>0</v>
      </c>
      <c r="F35" s="114">
        <v>0</v>
      </c>
      <c r="G35" s="114">
        <v>0</v>
      </c>
      <c r="H35" s="114">
        <v>0</v>
      </c>
      <c r="I35" s="113">
        <f>SUM(F35:H35)</f>
        <v>0</v>
      </c>
    </row>
    <row r="36" spans="2:11" ht="15.75">
      <c r="B36" s="116">
        <v>301048450</v>
      </c>
      <c r="C36" s="104" t="s">
        <v>59</v>
      </c>
      <c r="D36" s="108"/>
      <c r="E36" s="114">
        <v>0</v>
      </c>
      <c r="F36" s="114">
        <v>0</v>
      </c>
      <c r="G36" s="114">
        <v>0</v>
      </c>
      <c r="H36" s="114">
        <v>0</v>
      </c>
      <c r="I36" s="113">
        <f t="shared" ref="I36:I37" si="1">SUM(F36:H36)</f>
        <v>0</v>
      </c>
    </row>
    <row r="37" spans="2:11" ht="15.75">
      <c r="B37" s="116" t="s">
        <v>60</v>
      </c>
      <c r="C37" s="104" t="s">
        <v>61</v>
      </c>
      <c r="D37" s="108"/>
      <c r="E37" s="114">
        <v>0</v>
      </c>
      <c r="F37" s="114">
        <v>0</v>
      </c>
      <c r="G37" s="114">
        <v>0</v>
      </c>
      <c r="H37" s="114">
        <v>0</v>
      </c>
      <c r="I37" s="113">
        <f t="shared" si="1"/>
        <v>0</v>
      </c>
    </row>
    <row r="38" spans="2:11" ht="15.75">
      <c r="B38" s="104"/>
      <c r="C38" s="104"/>
      <c r="D38" s="117" t="s">
        <v>57</v>
      </c>
      <c r="E38" s="115"/>
      <c r="F38" s="118">
        <f>SUM(F35:F37)</f>
        <v>0</v>
      </c>
      <c r="G38" s="118">
        <f>SUM(G35:G37)</f>
        <v>0</v>
      </c>
      <c r="H38" s="118">
        <f>SUM(H35:H37)</f>
        <v>0</v>
      </c>
      <c r="I38" s="118">
        <f>SUM(I35:I37)</f>
        <v>0</v>
      </c>
    </row>
    <row r="39" spans="2:11" ht="15.75">
      <c r="D39" s="172"/>
      <c r="E39" s="173"/>
      <c r="F39" s="174"/>
      <c r="G39" s="174"/>
      <c r="H39" s="174"/>
      <c r="I39" s="174"/>
    </row>
    <row r="40" spans="2:11" ht="15.75">
      <c r="B40" s="204" t="s">
        <v>1</v>
      </c>
      <c r="C40" s="206" t="s">
        <v>2</v>
      </c>
      <c r="D40" s="206"/>
      <c r="E40" s="206" t="s">
        <v>3</v>
      </c>
      <c r="F40" s="202"/>
      <c r="G40" s="207" t="s">
        <v>4</v>
      </c>
      <c r="H40" s="203" t="s">
        <v>5</v>
      </c>
      <c r="I40" s="174"/>
    </row>
    <row r="41" spans="2:11" ht="15.75">
      <c r="B41" s="205"/>
      <c r="C41" s="206"/>
      <c r="D41" s="206"/>
      <c r="E41" s="206"/>
      <c r="F41" s="202" t="s">
        <v>6</v>
      </c>
      <c r="G41" s="207"/>
      <c r="H41" s="203"/>
      <c r="I41" s="174"/>
    </row>
    <row r="42" spans="2:11" ht="15.75">
      <c r="B42" s="2" t="s">
        <v>7</v>
      </c>
      <c r="C42" s="3"/>
      <c r="D42" s="3"/>
      <c r="E42" s="4"/>
      <c r="F42" s="4"/>
      <c r="G42" s="5"/>
      <c r="H42" s="136"/>
      <c r="I42" s="174"/>
    </row>
    <row r="43" spans="2:11">
      <c r="B43" s="6" t="s">
        <v>8</v>
      </c>
      <c r="C43" s="7"/>
      <c r="D43" s="8"/>
      <c r="E43" s="9"/>
      <c r="F43" s="14"/>
      <c r="G43" s="10"/>
      <c r="H43" s="137"/>
      <c r="I43" s="174"/>
    </row>
    <row r="44" spans="2:11">
      <c r="B44" s="131" t="s">
        <v>62</v>
      </c>
      <c r="C44" s="175" t="s">
        <v>63</v>
      </c>
      <c r="D44" s="176"/>
      <c r="E44" s="11">
        <v>0</v>
      </c>
      <c r="F44" s="145" t="s">
        <v>11</v>
      </c>
      <c r="G44" s="104">
        <v>7</v>
      </c>
      <c r="H44" s="139">
        <f>G44*E44</f>
        <v>0</v>
      </c>
      <c r="I44" s="174"/>
    </row>
    <row r="45" spans="2:11">
      <c r="B45" s="177" t="s">
        <v>12</v>
      </c>
      <c r="C45" s="134" t="s">
        <v>13</v>
      </c>
      <c r="D45" s="135">
        <v>1</v>
      </c>
      <c r="E45" s="143"/>
      <c r="F45" s="104"/>
      <c r="G45" s="104"/>
      <c r="H45" s="104"/>
      <c r="I45" s="174"/>
    </row>
    <row r="46" spans="2:11">
      <c r="B46" s="177" t="s">
        <v>16</v>
      </c>
      <c r="C46" s="134" t="s">
        <v>17</v>
      </c>
      <c r="D46" s="135">
        <v>1</v>
      </c>
      <c r="E46" s="143"/>
      <c r="F46" s="104"/>
      <c r="G46" s="104"/>
      <c r="H46" s="104"/>
      <c r="I46" s="174"/>
    </row>
    <row r="47" spans="2:11">
      <c r="B47" s="178" t="s">
        <v>14</v>
      </c>
      <c r="C47" s="179" t="s">
        <v>15</v>
      </c>
      <c r="D47" s="180">
        <v>2</v>
      </c>
      <c r="E47" s="143"/>
      <c r="F47" s="104"/>
      <c r="G47" s="104"/>
      <c r="H47" s="104"/>
      <c r="I47" s="174"/>
    </row>
    <row r="48" spans="2:11">
      <c r="B48" s="165"/>
      <c r="C48" s="13"/>
      <c r="D48" s="170"/>
      <c r="E48" s="143"/>
      <c r="F48" s="104"/>
      <c r="G48" s="104"/>
      <c r="H48" s="104"/>
      <c r="I48" s="174"/>
    </row>
    <row r="49" spans="2:9">
      <c r="B49" s="188" t="s">
        <v>64</v>
      </c>
      <c r="C49" s="189" t="s">
        <v>65</v>
      </c>
      <c r="D49" s="108"/>
      <c r="E49" s="143">
        <v>0</v>
      </c>
      <c r="F49" s="145" t="s">
        <v>66</v>
      </c>
      <c r="G49" s="104">
        <v>18</v>
      </c>
      <c r="H49" s="139">
        <f>G49*E49</f>
        <v>0</v>
      </c>
      <c r="I49" s="174"/>
    </row>
    <row r="50" spans="2:9">
      <c r="B50" s="165"/>
      <c r="C50" s="13"/>
      <c r="D50" s="170"/>
      <c r="E50" s="143"/>
      <c r="F50" s="104"/>
      <c r="G50" s="104"/>
      <c r="H50" s="104"/>
      <c r="I50" s="174"/>
    </row>
    <row r="51" spans="2:9">
      <c r="B51" s="201" t="s">
        <v>67</v>
      </c>
      <c r="C51" s="13" t="s">
        <v>68</v>
      </c>
      <c r="D51" s="170"/>
      <c r="E51" s="143"/>
      <c r="F51" s="104"/>
      <c r="G51" s="104">
        <v>18</v>
      </c>
      <c r="H51" s="104"/>
      <c r="I51" s="174"/>
    </row>
    <row r="52" spans="2:9">
      <c r="B52" s="208" t="s">
        <v>228</v>
      </c>
      <c r="C52" s="13" t="s">
        <v>229</v>
      </c>
      <c r="D52" s="170"/>
      <c r="E52" s="143"/>
      <c r="F52" s="104"/>
      <c r="G52" s="104">
        <v>9</v>
      </c>
      <c r="H52" s="104"/>
      <c r="I52" s="174"/>
    </row>
    <row r="53" spans="2:9">
      <c r="B53" s="165"/>
      <c r="C53" s="13"/>
      <c r="D53" s="170"/>
      <c r="E53" s="143"/>
      <c r="F53" s="104"/>
      <c r="G53" s="104"/>
      <c r="H53" s="104"/>
      <c r="I53" s="174"/>
    </row>
    <row r="54" spans="2:9">
      <c r="B54" s="165"/>
      <c r="C54" s="13"/>
      <c r="D54" s="170"/>
      <c r="E54" s="143"/>
      <c r="F54" s="104"/>
      <c r="G54" s="104"/>
      <c r="H54" s="104"/>
      <c r="I54" s="174"/>
    </row>
    <row r="55" spans="2:9">
      <c r="B55" s="165"/>
      <c r="C55" s="13"/>
      <c r="D55" s="170"/>
      <c r="E55" s="143"/>
      <c r="F55" s="104"/>
      <c r="G55" s="104"/>
      <c r="H55" s="104"/>
      <c r="I55" s="174"/>
    </row>
    <row r="56" spans="2:9">
      <c r="B56" s="165"/>
      <c r="C56" s="13"/>
      <c r="D56" s="170"/>
      <c r="E56" s="143"/>
      <c r="F56" s="104"/>
      <c r="G56" s="104"/>
      <c r="H56" s="104"/>
      <c r="I56" s="174"/>
    </row>
    <row r="57" spans="2:9">
      <c r="B57" s="166"/>
      <c r="C57" s="168"/>
      <c r="D57" s="171"/>
      <c r="E57" s="143"/>
      <c r="F57" s="104"/>
      <c r="G57" s="104"/>
      <c r="H57" s="104"/>
      <c r="I57" s="174"/>
    </row>
    <row r="58" spans="2:9">
      <c r="B58" s="140"/>
      <c r="C58" s="141"/>
      <c r="D58" s="142"/>
      <c r="E58" s="143"/>
      <c r="F58" s="104"/>
      <c r="G58" s="104"/>
      <c r="H58" s="104"/>
      <c r="I58" s="174"/>
    </row>
    <row r="59" spans="2:9">
      <c r="B59" s="39"/>
      <c r="C59" s="158"/>
      <c r="D59" s="142"/>
      <c r="E59" s="143"/>
      <c r="F59" s="104"/>
      <c r="G59" s="104"/>
      <c r="H59" s="139"/>
      <c r="I59" s="174"/>
    </row>
    <row r="60" spans="2:9">
      <c r="B60" s="140"/>
      <c r="C60" s="141"/>
      <c r="D60" s="142"/>
      <c r="E60" s="143"/>
      <c r="F60" s="104"/>
      <c r="G60" s="144"/>
      <c r="H60" s="144"/>
    </row>
    <row r="61" spans="2:9" s="119" customFormat="1" ht="43.5" customHeight="1">
      <c r="C61" s="120" t="s">
        <v>69</v>
      </c>
    </row>
    <row r="63" spans="2:9">
      <c r="B63" s="19" t="s">
        <v>70</v>
      </c>
    </row>
    <row r="64" spans="2:9" s="1" customFormat="1" ht="12" customHeight="1" outlineLevel="1">
      <c r="B64" s="16"/>
      <c r="C64" s="13"/>
      <c r="F64" s="18"/>
    </row>
    <row r="65" spans="2:12" ht="37.5">
      <c r="B65" s="102" t="s">
        <v>1</v>
      </c>
      <c r="C65" s="102" t="s">
        <v>71</v>
      </c>
      <c r="D65" s="102" t="s">
        <v>72</v>
      </c>
      <c r="E65" s="102" t="s">
        <v>73</v>
      </c>
      <c r="F65" s="102" t="s">
        <v>74</v>
      </c>
      <c r="G65" s="1"/>
      <c r="H65" s="1"/>
      <c r="I65" s="1"/>
      <c r="J65" s="1"/>
      <c r="K65" s="1"/>
      <c r="L65" s="1"/>
    </row>
    <row r="66" spans="2:12">
      <c r="B66" t="s">
        <v>75</v>
      </c>
      <c r="C66" t="s">
        <v>76</v>
      </c>
      <c r="D66">
        <v>825</v>
      </c>
      <c r="E66" s="15">
        <v>0</v>
      </c>
      <c r="F66" s="106">
        <f>E66*D66</f>
        <v>0</v>
      </c>
    </row>
    <row r="67" spans="2:12">
      <c r="B67" t="s">
        <v>77</v>
      </c>
      <c r="C67" t="s">
        <v>78</v>
      </c>
      <c r="D67">
        <v>825</v>
      </c>
      <c r="E67" s="15">
        <v>0</v>
      </c>
      <c r="F67" s="106">
        <f>E67*D67</f>
        <v>0</v>
      </c>
    </row>
    <row r="68" spans="2:12">
      <c r="B68" t="s">
        <v>79</v>
      </c>
      <c r="C68" t="s">
        <v>80</v>
      </c>
      <c r="D68">
        <v>825</v>
      </c>
      <c r="E68" s="15">
        <v>0</v>
      </c>
      <c r="F68" s="106">
        <f t="shared" ref="F68:F71" si="2">E68*D68</f>
        <v>0</v>
      </c>
    </row>
    <row r="69" spans="2:12">
      <c r="B69" t="s">
        <v>81</v>
      </c>
      <c r="C69" t="s">
        <v>82</v>
      </c>
      <c r="D69">
        <v>825</v>
      </c>
      <c r="E69" s="15">
        <v>0</v>
      </c>
      <c r="F69" s="106">
        <f t="shared" si="2"/>
        <v>0</v>
      </c>
    </row>
    <row r="70" spans="2:12">
      <c r="B70" t="s">
        <v>83</v>
      </c>
      <c r="C70" t="s">
        <v>84</v>
      </c>
      <c r="D70">
        <v>825</v>
      </c>
      <c r="E70" s="15">
        <v>0</v>
      </c>
      <c r="F70" s="106">
        <f t="shared" si="2"/>
        <v>0</v>
      </c>
    </row>
    <row r="71" spans="2:12">
      <c r="B71" t="s">
        <v>85</v>
      </c>
      <c r="C71" t="s">
        <v>86</v>
      </c>
      <c r="D71">
        <v>825</v>
      </c>
      <c r="E71" s="15">
        <v>0</v>
      </c>
      <c r="F71" s="106">
        <f t="shared" si="2"/>
        <v>0</v>
      </c>
    </row>
    <row r="72" spans="2:12" ht="18.75">
      <c r="E72" s="149" t="s">
        <v>87</v>
      </c>
      <c r="F72" s="150">
        <f>SUM(F66:F71)</f>
        <v>0</v>
      </c>
    </row>
    <row r="75" spans="2:12" ht="18.75">
      <c r="B75" s="102"/>
      <c r="C75" s="102"/>
      <c r="D75" s="102"/>
      <c r="E75" s="102"/>
      <c r="F75" s="102" t="s">
        <v>54</v>
      </c>
      <c r="G75" s="102" t="s">
        <v>55</v>
      </c>
      <c r="H75" s="102" t="s">
        <v>56</v>
      </c>
      <c r="I75" s="102" t="s">
        <v>57</v>
      </c>
    </row>
    <row r="76" spans="2:12" ht="30">
      <c r="B76" s="107" t="s">
        <v>88</v>
      </c>
      <c r="C76" s="105" t="s">
        <v>89</v>
      </c>
      <c r="D76" s="104">
        <v>0</v>
      </c>
      <c r="E76" s="103"/>
      <c r="F76" s="113">
        <v>0</v>
      </c>
      <c r="G76" s="113">
        <v>0</v>
      </c>
      <c r="H76" s="113">
        <v>0</v>
      </c>
      <c r="I76" s="113">
        <f>SUM(F76:H76)</f>
        <v>0</v>
      </c>
    </row>
    <row r="77" spans="2:12" ht="15.75">
      <c r="B77" s="104" t="s">
        <v>90</v>
      </c>
      <c r="C77" s="105" t="s">
        <v>89</v>
      </c>
      <c r="D77" s="104">
        <v>0</v>
      </c>
      <c r="E77" s="103"/>
      <c r="F77" s="113">
        <v>0</v>
      </c>
      <c r="G77" s="113">
        <v>0</v>
      </c>
      <c r="H77" s="113">
        <v>0</v>
      </c>
      <c r="I77" s="113">
        <f>SUM(F77:H77)</f>
        <v>0</v>
      </c>
    </row>
    <row r="78" spans="2:12" ht="15.75">
      <c r="B78" s="104"/>
      <c r="C78" s="104"/>
      <c r="D78" s="117" t="s">
        <v>57</v>
      </c>
      <c r="E78" s="103"/>
      <c r="F78" s="147">
        <f>SUM(F76:F77)</f>
        <v>0</v>
      </c>
      <c r="G78" s="147">
        <f>SUM(G76:G77)</f>
        <v>0</v>
      </c>
      <c r="H78" s="147">
        <f>SUM(H76:H77)</f>
        <v>0</v>
      </c>
      <c r="I78" s="148">
        <f>I76+I77</f>
        <v>0</v>
      </c>
    </row>
    <row r="81" spans="2:6" s="119" customFormat="1" ht="43.5" customHeight="1">
      <c r="C81" s="120" t="s">
        <v>91</v>
      </c>
    </row>
    <row r="83" spans="2:6" ht="37.5">
      <c r="B83" s="102" t="s">
        <v>1</v>
      </c>
      <c r="C83" s="102" t="s">
        <v>71</v>
      </c>
      <c r="D83" s="102" t="s">
        <v>72</v>
      </c>
      <c r="E83" s="102" t="s">
        <v>73</v>
      </c>
      <c r="F83" s="102" t="s">
        <v>74</v>
      </c>
    </row>
    <row r="84" spans="2:6">
      <c r="B84" t="s">
        <v>92</v>
      </c>
      <c r="C84" s="146" t="s">
        <v>93</v>
      </c>
      <c r="D84">
        <v>1</v>
      </c>
      <c r="E84" s="15">
        <v>0</v>
      </c>
      <c r="F84" s="106">
        <f>E84*D84</f>
        <v>0</v>
      </c>
    </row>
    <row r="92" spans="2:6" s="119" customFormat="1" ht="43.5" customHeight="1">
      <c r="C92" s="120" t="s">
        <v>94</v>
      </c>
    </row>
    <row r="95" spans="2:6" ht="21">
      <c r="C95" s="109" t="s">
        <v>95</v>
      </c>
      <c r="D95" s="110">
        <f>H8+H23+H24+H25+H26+H27+H28+H29+H44</f>
        <v>0</v>
      </c>
      <c r="E95" s="101"/>
    </row>
    <row r="96" spans="2:6" ht="21">
      <c r="C96" s="121" t="s">
        <v>96</v>
      </c>
      <c r="D96" s="110">
        <f>I38</f>
        <v>0</v>
      </c>
      <c r="E96" s="101"/>
    </row>
    <row r="97" spans="2:11" ht="21">
      <c r="C97" s="109" t="s">
        <v>97</v>
      </c>
      <c r="D97" s="110">
        <f>F72</f>
        <v>0</v>
      </c>
      <c r="E97" s="101"/>
    </row>
    <row r="98" spans="2:11" ht="21">
      <c r="C98" s="109" t="s">
        <v>98</v>
      </c>
      <c r="D98" s="110">
        <f>I78</f>
        <v>0</v>
      </c>
      <c r="E98" s="101"/>
    </row>
    <row r="99" spans="2:11" ht="21">
      <c r="C99" s="109" t="s">
        <v>91</v>
      </c>
      <c r="D99" s="110">
        <f>F84</f>
        <v>0</v>
      </c>
      <c r="E99" s="101"/>
    </row>
    <row r="100" spans="2:11" ht="21">
      <c r="C100" s="111" t="s">
        <v>99</v>
      </c>
      <c r="D100" s="112">
        <f>SUM(D95:D99)</f>
        <v>0</v>
      </c>
      <c r="E100" s="101"/>
    </row>
    <row r="101" spans="2:11" s="1" customFormat="1" ht="12" customHeight="1" outlineLevel="1">
      <c r="B101" s="16"/>
      <c r="C101" s="13"/>
      <c r="D101" s="16"/>
      <c r="E101" s="17"/>
      <c r="F101" s="17"/>
      <c r="G101" s="16"/>
      <c r="H101" s="16"/>
      <c r="I101" s="12"/>
      <c r="J101"/>
      <c r="K101"/>
    </row>
    <row r="102" spans="2:11" s="1" customFormat="1" ht="12" customHeight="1" outlineLevel="1">
      <c r="B102" s="16"/>
      <c r="C102" s="13"/>
      <c r="D102" s="16"/>
      <c r="E102" s="17"/>
      <c r="F102" s="17"/>
      <c r="G102" s="16"/>
      <c r="H102" s="16"/>
      <c r="I102" s="12"/>
      <c r="J102"/>
      <c r="K102"/>
    </row>
    <row r="103" spans="2:11" s="1" customFormat="1" ht="12" customHeight="1" outlineLevel="1">
      <c r="B103" s="16"/>
      <c r="C103" s="13"/>
      <c r="D103" s="16"/>
      <c r="E103" s="17"/>
      <c r="F103" s="17"/>
      <c r="G103" s="16"/>
      <c r="H103" s="16"/>
      <c r="I103" s="12"/>
      <c r="J103"/>
      <c r="K103"/>
    </row>
    <row r="104" spans="2:11" s="1" customFormat="1" ht="12" customHeight="1" outlineLevel="1">
      <c r="B104" s="16"/>
      <c r="C104" s="13"/>
      <c r="D104" s="16"/>
      <c r="E104" s="17"/>
      <c r="F104" s="17"/>
      <c r="G104" s="16"/>
      <c r="H104" s="16"/>
      <c r="I104" s="12"/>
      <c r="J104"/>
      <c r="K104"/>
    </row>
    <row r="105" spans="2:11" s="1" customFormat="1" ht="12" customHeight="1" outlineLevel="1">
      <c r="B105" s="16"/>
      <c r="C105" s="13"/>
      <c r="D105" s="16"/>
      <c r="E105" s="17"/>
      <c r="F105" s="17"/>
      <c r="G105" s="16"/>
      <c r="H105" s="16"/>
      <c r="I105" s="12"/>
      <c r="J105"/>
      <c r="K105"/>
    </row>
    <row r="106" spans="2:11" s="1" customFormat="1" ht="12" customHeight="1" outlineLevel="1">
      <c r="B106" s="16"/>
      <c r="C106" s="13"/>
      <c r="D106" s="16"/>
      <c r="E106" s="17"/>
      <c r="F106" s="17"/>
      <c r="G106" s="16"/>
      <c r="H106" s="16"/>
      <c r="I106" s="12"/>
      <c r="J106"/>
      <c r="K106"/>
    </row>
    <row r="107" spans="2:11" s="1" customFormat="1" ht="12" customHeight="1" outlineLevel="1">
      <c r="B107" s="16"/>
      <c r="C107" s="13"/>
      <c r="D107" s="16"/>
      <c r="E107" s="17"/>
      <c r="F107" s="17"/>
      <c r="G107" s="16"/>
      <c r="H107" s="16"/>
      <c r="I107" s="12"/>
      <c r="J107"/>
      <c r="K107"/>
    </row>
    <row r="108" spans="2:11" s="1" customFormat="1" ht="12" customHeight="1" outlineLevel="1">
      <c r="B108" s="16"/>
      <c r="C108" s="13"/>
      <c r="D108" s="16"/>
      <c r="E108" s="17"/>
      <c r="F108" s="17"/>
      <c r="G108" s="16"/>
      <c r="H108" s="16"/>
      <c r="I108" s="12"/>
      <c r="J108"/>
      <c r="K108"/>
    </row>
    <row r="109" spans="2:11" s="1" customFormat="1" ht="12" customHeight="1" outlineLevel="1">
      <c r="B109" s="16"/>
      <c r="C109" s="13"/>
      <c r="D109" s="16"/>
      <c r="E109" s="17"/>
      <c r="F109" s="17"/>
      <c r="G109" s="16"/>
      <c r="H109" s="16"/>
      <c r="I109" s="12"/>
      <c r="J109"/>
      <c r="K109"/>
    </row>
    <row r="110" spans="2:11" s="1" customFormat="1" ht="12" customHeight="1" outlineLevel="1">
      <c r="B110" s="16"/>
      <c r="C110" s="13"/>
      <c r="D110" s="16"/>
      <c r="E110" s="17"/>
      <c r="F110" s="17"/>
      <c r="G110" s="16"/>
      <c r="H110" s="16"/>
      <c r="I110" s="12"/>
      <c r="J110"/>
      <c r="K110"/>
    </row>
    <row r="111" spans="2:11" s="1" customFormat="1" ht="12" customHeight="1" outlineLevel="1">
      <c r="B111" s="16"/>
      <c r="C111" s="13"/>
      <c r="D111" s="16"/>
      <c r="E111" s="17"/>
      <c r="F111" s="17"/>
      <c r="G111" s="16"/>
      <c r="H111" s="16"/>
      <c r="I111" s="12"/>
      <c r="J111"/>
      <c r="K111"/>
    </row>
    <row r="112" spans="2:11" s="1" customFormat="1" ht="12" customHeight="1" outlineLevel="1">
      <c r="B112" s="16"/>
      <c r="C112" s="13"/>
      <c r="D112" s="16"/>
      <c r="E112" s="17"/>
      <c r="F112" s="17"/>
      <c r="G112" s="16"/>
      <c r="H112" s="16"/>
      <c r="I112" s="12"/>
      <c r="J112"/>
      <c r="K112"/>
    </row>
    <row r="113" spans="2:11" s="1" customFormat="1" ht="12" customHeight="1" outlineLevel="1">
      <c r="B113" s="16"/>
      <c r="C113" s="13"/>
      <c r="D113" s="16"/>
      <c r="E113" s="17"/>
      <c r="F113" s="17"/>
      <c r="G113" s="16"/>
      <c r="H113" s="16"/>
      <c r="I113" s="12"/>
      <c r="J113"/>
      <c r="K113"/>
    </row>
    <row r="114" spans="2:11" s="1" customFormat="1" ht="12" customHeight="1" outlineLevel="1">
      <c r="B114" s="16"/>
      <c r="C114" s="13"/>
      <c r="D114" s="16"/>
      <c r="E114" s="17"/>
      <c r="F114" s="17"/>
      <c r="G114" s="16"/>
      <c r="H114" s="16"/>
      <c r="I114" s="12"/>
      <c r="J114"/>
      <c r="K114"/>
    </row>
    <row r="115" spans="2:11" s="1" customFormat="1" ht="12" customHeight="1" outlineLevel="1">
      <c r="B115" s="16"/>
      <c r="C115" s="13"/>
      <c r="D115" s="16"/>
      <c r="E115" s="17"/>
      <c r="F115" s="17"/>
      <c r="G115" s="16"/>
      <c r="H115" s="16"/>
      <c r="I115" s="12"/>
      <c r="J115"/>
      <c r="K115"/>
    </row>
    <row r="116" spans="2:11" s="1" customFormat="1" ht="12" customHeight="1" outlineLevel="1">
      <c r="B116" s="16"/>
      <c r="C116" s="13"/>
      <c r="D116" s="16"/>
      <c r="E116" s="17"/>
      <c r="F116" s="17"/>
      <c r="G116" s="16"/>
      <c r="H116" s="16"/>
      <c r="I116" s="12"/>
      <c r="J116"/>
      <c r="K116"/>
    </row>
  </sheetData>
  <mergeCells count="12">
    <mergeCell ref="H40:H41"/>
    <mergeCell ref="B40:B41"/>
    <mergeCell ref="C40:C41"/>
    <mergeCell ref="D40:D41"/>
    <mergeCell ref="E40:E41"/>
    <mergeCell ref="G40:G41"/>
    <mergeCell ref="H4:H5"/>
    <mergeCell ref="B4:B5"/>
    <mergeCell ref="C4:C5"/>
    <mergeCell ref="D4:D5"/>
    <mergeCell ref="E4:E5"/>
    <mergeCell ref="G4:G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4DAF4-5636-44C7-A4B6-5A4780A40A8A}">
  <dimension ref="A1:F124"/>
  <sheetViews>
    <sheetView zoomScaleNormal="100" workbookViewId="0">
      <selection activeCell="A2" sqref="A2"/>
    </sheetView>
  </sheetViews>
  <sheetFormatPr defaultRowHeight="15" outlineLevelRow="1"/>
  <cols>
    <col min="1" max="1" width="39.140625" bestFit="1" customWidth="1"/>
    <col min="2" max="2" width="20.140625" bestFit="1" customWidth="1"/>
    <col min="3" max="3" width="116.28515625" bestFit="1" customWidth="1"/>
    <col min="4" max="4" width="8.7109375" style="70"/>
    <col min="5" max="5" width="18.85546875" style="1" customWidth="1"/>
    <col min="6" max="6" width="14.85546875" customWidth="1"/>
  </cols>
  <sheetData>
    <row r="1" spans="1:6" ht="18">
      <c r="A1" s="20" t="s">
        <v>100</v>
      </c>
      <c r="B1" s="20"/>
      <c r="C1" s="20"/>
      <c r="D1" s="21"/>
      <c r="E1" s="22"/>
      <c r="F1" s="22"/>
    </row>
    <row r="2" spans="1:6">
      <c r="A2" s="23"/>
      <c r="B2" s="23"/>
      <c r="C2" s="24"/>
      <c r="D2" s="25"/>
      <c r="E2" s="26"/>
    </row>
    <row r="3" spans="1:6" ht="15.75">
      <c r="A3" s="27" t="s">
        <v>101</v>
      </c>
      <c r="B3" s="27"/>
      <c r="C3" s="28"/>
      <c r="D3" s="29"/>
      <c r="E3" s="30"/>
      <c r="F3" s="31"/>
    </row>
    <row r="4" spans="1:6" ht="15.75" thickBot="1">
      <c r="A4" s="32" t="s">
        <v>1</v>
      </c>
      <c r="B4" s="32" t="s">
        <v>102</v>
      </c>
      <c r="C4" s="32" t="s">
        <v>2</v>
      </c>
      <c r="D4" s="33" t="s">
        <v>4</v>
      </c>
      <c r="E4" s="34" t="s">
        <v>103</v>
      </c>
      <c r="F4" s="34" t="s">
        <v>104</v>
      </c>
    </row>
    <row r="5" spans="1:6">
      <c r="A5" s="35" t="s">
        <v>105</v>
      </c>
      <c r="B5" s="35"/>
      <c r="D5" s="36"/>
      <c r="E5" s="37"/>
      <c r="F5" s="37"/>
    </row>
    <row r="6" spans="1:6">
      <c r="A6" s="153" t="s">
        <v>106</v>
      </c>
      <c r="B6" s="153" t="s">
        <v>107</v>
      </c>
      <c r="C6" s="154" t="s">
        <v>108</v>
      </c>
      <c r="D6" s="155">
        <v>5</v>
      </c>
      <c r="E6" s="156">
        <v>0</v>
      </c>
      <c r="F6" s="37">
        <f>D6*E6</f>
        <v>0</v>
      </c>
    </row>
    <row r="7" spans="1:6">
      <c r="A7" s="153"/>
      <c r="B7" s="153"/>
      <c r="C7" s="161" t="s">
        <v>109</v>
      </c>
      <c r="D7" s="155"/>
      <c r="E7" s="156"/>
      <c r="F7" s="37"/>
    </row>
    <row r="8" spans="1:6">
      <c r="A8" s="159" t="s">
        <v>110</v>
      </c>
      <c r="B8" s="159"/>
      <c r="C8" s="159" t="s">
        <v>111</v>
      </c>
      <c r="D8" s="157">
        <v>4</v>
      </c>
      <c r="E8" s="37"/>
      <c r="F8" s="37"/>
    </row>
    <row r="9" spans="1:6">
      <c r="A9" s="159" t="s">
        <v>112</v>
      </c>
      <c r="B9" s="159"/>
      <c r="C9" s="159" t="s">
        <v>113</v>
      </c>
      <c r="D9" s="157">
        <v>1</v>
      </c>
      <c r="E9" s="37"/>
      <c r="F9" s="37"/>
    </row>
    <row r="10" spans="1:6">
      <c r="A10" s="159" t="s">
        <v>114</v>
      </c>
      <c r="B10" s="159"/>
      <c r="C10" s="159" t="s">
        <v>115</v>
      </c>
      <c r="D10" s="157">
        <v>2</v>
      </c>
      <c r="E10" s="37"/>
      <c r="F10" s="37"/>
    </row>
    <row r="11" spans="1:6">
      <c r="A11" s="41"/>
      <c r="B11" s="41"/>
      <c r="C11" s="42"/>
      <c r="D11" s="36"/>
      <c r="E11" s="37"/>
      <c r="F11" s="37"/>
    </row>
    <row r="12" spans="1:6">
      <c r="A12" s="153" t="s">
        <v>116</v>
      </c>
      <c r="B12" s="153" t="s">
        <v>107</v>
      </c>
      <c r="C12" s="154" t="s">
        <v>117</v>
      </c>
      <c r="D12" s="155">
        <v>2</v>
      </c>
      <c r="E12" s="156">
        <v>0</v>
      </c>
      <c r="F12" s="37">
        <f>E12*D12</f>
        <v>0</v>
      </c>
    </row>
    <row r="13" spans="1:6">
      <c r="A13" s="153"/>
      <c r="B13" s="153"/>
      <c r="C13" s="160" t="s">
        <v>118</v>
      </c>
      <c r="D13" s="155"/>
      <c r="E13" s="156"/>
      <c r="F13" s="37"/>
    </row>
    <row r="14" spans="1:6">
      <c r="A14" s="159" t="s">
        <v>114</v>
      </c>
      <c r="B14" s="159"/>
      <c r="C14" s="159" t="s">
        <v>115</v>
      </c>
      <c r="D14" s="157">
        <v>2</v>
      </c>
      <c r="E14" s="156"/>
      <c r="F14" s="37"/>
    </row>
    <row r="15" spans="1:6">
      <c r="A15" s="159" t="s">
        <v>119</v>
      </c>
      <c r="B15" s="159"/>
      <c r="C15" s="159" t="s">
        <v>120</v>
      </c>
      <c r="D15" s="157">
        <v>1</v>
      </c>
      <c r="E15" s="156"/>
      <c r="F15" s="37"/>
    </row>
    <row r="16" spans="1:6">
      <c r="A16" s="159" t="s">
        <v>110</v>
      </c>
      <c r="B16" s="159"/>
      <c r="C16" s="159" t="s">
        <v>111</v>
      </c>
      <c r="D16" s="157">
        <v>4</v>
      </c>
      <c r="E16" s="156"/>
      <c r="F16" s="37"/>
    </row>
    <row r="17" spans="1:6">
      <c r="A17" s="159" t="s">
        <v>121</v>
      </c>
      <c r="B17" s="159"/>
      <c r="C17" s="159" t="s">
        <v>122</v>
      </c>
      <c r="D17" s="157">
        <v>1</v>
      </c>
      <c r="E17" s="156"/>
      <c r="F17" s="37"/>
    </row>
    <row r="18" spans="1:6">
      <c r="A18" s="159" t="s">
        <v>123</v>
      </c>
      <c r="B18" s="159"/>
      <c r="C18" s="159" t="s">
        <v>124</v>
      </c>
      <c r="D18" s="157">
        <v>1</v>
      </c>
      <c r="E18" s="156"/>
      <c r="F18" s="37"/>
    </row>
    <row r="19" spans="1:6">
      <c r="A19" s="159" t="s">
        <v>112</v>
      </c>
      <c r="B19" s="159"/>
      <c r="C19" s="159" t="s">
        <v>113</v>
      </c>
      <c r="D19" s="157">
        <v>1</v>
      </c>
      <c r="E19" s="156"/>
      <c r="F19" s="37"/>
    </row>
    <row r="20" spans="1:6">
      <c r="A20" s="43"/>
      <c r="B20" s="43"/>
      <c r="C20" s="44"/>
      <c r="D20" s="40"/>
      <c r="E20" s="45"/>
      <c r="F20" s="37"/>
    </row>
    <row r="21" spans="1:6">
      <c r="A21" s="46" t="s">
        <v>125</v>
      </c>
      <c r="B21" s="38"/>
      <c r="C21" s="47"/>
      <c r="D21" s="40"/>
      <c r="E21" s="45"/>
      <c r="F21" s="37"/>
    </row>
    <row r="22" spans="1:6">
      <c r="A22" s="41" t="s">
        <v>112</v>
      </c>
      <c r="B22" s="41" t="s">
        <v>126</v>
      </c>
      <c r="C22" s="42" t="s">
        <v>127</v>
      </c>
      <c r="D22" s="40">
        <v>14</v>
      </c>
      <c r="E22" s="37">
        <v>0</v>
      </c>
      <c r="F22" s="37">
        <f t="shared" ref="F22:F24" si="0">D22*E22</f>
        <v>0</v>
      </c>
    </row>
    <row r="23" spans="1:6">
      <c r="A23" s="41" t="s">
        <v>128</v>
      </c>
      <c r="B23" s="41" t="s">
        <v>129</v>
      </c>
      <c r="C23" s="42" t="s">
        <v>130</v>
      </c>
      <c r="D23" s="40">
        <v>165</v>
      </c>
      <c r="E23" s="37">
        <v>0</v>
      </c>
      <c r="F23" s="37">
        <f t="shared" si="0"/>
        <v>0</v>
      </c>
    </row>
    <row r="24" spans="1:6">
      <c r="A24" s="41" t="s">
        <v>131</v>
      </c>
      <c r="B24" s="41" t="s">
        <v>129</v>
      </c>
      <c r="C24" s="41" t="s">
        <v>132</v>
      </c>
      <c r="D24" s="40">
        <v>75</v>
      </c>
      <c r="E24" s="37">
        <v>0</v>
      </c>
      <c r="F24" s="37">
        <f t="shared" si="0"/>
        <v>0</v>
      </c>
    </row>
    <row r="25" spans="1:6">
      <c r="A25" s="39"/>
      <c r="B25" s="39"/>
      <c r="C25" s="47"/>
      <c r="D25" s="40"/>
      <c r="E25" s="37"/>
      <c r="F25" s="37"/>
    </row>
    <row r="26" spans="1:6">
      <c r="A26" s="46" t="s">
        <v>133</v>
      </c>
      <c r="B26" s="81"/>
      <c r="C26" s="47"/>
      <c r="D26" s="40"/>
      <c r="E26" s="37"/>
      <c r="F26" s="37"/>
    </row>
    <row r="27" spans="1:6">
      <c r="A27" s="200" t="s">
        <v>134</v>
      </c>
      <c r="B27" s="158" t="s">
        <v>135</v>
      </c>
      <c r="C27" s="183" t="s">
        <v>136</v>
      </c>
      <c r="D27" s="187">
        <v>6</v>
      </c>
      <c r="E27" s="37">
        <v>0</v>
      </c>
      <c r="F27" s="37">
        <f>D27*E27</f>
        <v>0</v>
      </c>
    </row>
    <row r="28" spans="1:6">
      <c r="A28" s="200" t="s">
        <v>137</v>
      </c>
      <c r="B28" s="158" t="s">
        <v>138</v>
      </c>
      <c r="C28" s="183" t="s">
        <v>139</v>
      </c>
      <c r="D28" s="187">
        <v>6</v>
      </c>
      <c r="E28" s="37">
        <v>0</v>
      </c>
      <c r="F28" s="37">
        <f>D28*E28</f>
        <v>0</v>
      </c>
    </row>
    <row r="29" spans="1:6">
      <c r="A29" s="200" t="s">
        <v>140</v>
      </c>
      <c r="B29" s="158" t="s">
        <v>141</v>
      </c>
      <c r="C29" s="183" t="s">
        <v>142</v>
      </c>
      <c r="D29" s="187">
        <v>6</v>
      </c>
      <c r="E29" s="37">
        <v>0</v>
      </c>
      <c r="F29" s="37">
        <f>D29*E29</f>
        <v>0</v>
      </c>
    </row>
    <row r="30" spans="1:6">
      <c r="A30" s="39"/>
      <c r="B30" s="158"/>
      <c r="C30" s="158"/>
      <c r="D30" s="40"/>
      <c r="E30" s="37"/>
      <c r="F30" s="37"/>
    </row>
    <row r="31" spans="1:6">
      <c r="A31" s="39"/>
      <c r="B31" s="81"/>
      <c r="C31" s="48" t="s">
        <v>143</v>
      </c>
      <c r="D31" s="49"/>
      <c r="E31" s="50"/>
      <c r="F31" s="51">
        <f>SUM(F6:F28)</f>
        <v>0</v>
      </c>
    </row>
    <row r="32" spans="1:6" s="56" customFormat="1" ht="15.75">
      <c r="A32" s="52" t="s">
        <v>144</v>
      </c>
      <c r="B32" s="52"/>
      <c r="C32" s="53"/>
      <c r="D32" s="54"/>
      <c r="E32" s="55"/>
      <c r="F32" s="55"/>
    </row>
    <row r="33" spans="1:6" s="56" customFormat="1" ht="15.75" thickBot="1">
      <c r="A33" s="32" t="s">
        <v>1</v>
      </c>
      <c r="B33" s="32" t="s">
        <v>102</v>
      </c>
      <c r="C33" s="32" t="s">
        <v>2</v>
      </c>
      <c r="D33" s="57" t="s">
        <v>4</v>
      </c>
      <c r="E33" s="34" t="s">
        <v>103</v>
      </c>
      <c r="F33" s="34"/>
    </row>
    <row r="34" spans="1:6" s="56" customFormat="1">
      <c r="A34" s="58"/>
      <c r="B34" s="58"/>
      <c r="C34" s="59"/>
      <c r="D34" s="60"/>
      <c r="E34" s="45"/>
      <c r="F34" s="37"/>
    </row>
    <row r="35" spans="1:6" s="56" customFormat="1">
      <c r="A35" s="61" t="s">
        <v>145</v>
      </c>
      <c r="B35" s="58"/>
      <c r="C35" s="73"/>
      <c r="D35" s="60"/>
      <c r="E35" s="45"/>
      <c r="F35" s="37"/>
    </row>
    <row r="36" spans="1:6" s="56" customFormat="1">
      <c r="A36" s="193" t="s">
        <v>146</v>
      </c>
      <c r="B36" s="192"/>
      <c r="C36" s="193" t="s">
        <v>147</v>
      </c>
      <c r="D36" s="198">
        <v>5</v>
      </c>
      <c r="E36" s="199">
        <v>0</v>
      </c>
      <c r="F36" s="199">
        <f>SUM(D36*E36)</f>
        <v>0</v>
      </c>
    </row>
    <row r="37" spans="1:6" s="56" customFormat="1">
      <c r="A37" s="191"/>
      <c r="B37" s="192"/>
      <c r="C37" s="191" t="s">
        <v>148</v>
      </c>
      <c r="D37" s="193"/>
      <c r="E37" s="194" t="s">
        <v>149</v>
      </c>
      <c r="F37" s="194"/>
    </row>
    <row r="38" spans="1:6" s="56" customFormat="1">
      <c r="A38" s="191"/>
      <c r="B38" s="192"/>
      <c r="C38" s="195" t="s">
        <v>150</v>
      </c>
      <c r="D38" s="193"/>
      <c r="E38" s="194" t="s">
        <v>149</v>
      </c>
      <c r="F38" s="194"/>
    </row>
    <row r="39" spans="1:6" s="56" customFormat="1">
      <c r="A39" s="191"/>
      <c r="B39" s="192"/>
      <c r="C39" s="195" t="s">
        <v>151</v>
      </c>
      <c r="D39" s="193"/>
      <c r="E39" s="194" t="s">
        <v>149</v>
      </c>
      <c r="F39" s="194"/>
    </row>
    <row r="40" spans="1:6" s="56" customFormat="1">
      <c r="A40" s="191"/>
      <c r="B40" s="192"/>
      <c r="C40" s="195" t="s">
        <v>152</v>
      </c>
      <c r="D40" s="193"/>
      <c r="E40" s="194" t="s">
        <v>149</v>
      </c>
      <c r="F40" s="194"/>
    </row>
    <row r="41" spans="1:6" s="56" customFormat="1">
      <c r="A41" s="59"/>
      <c r="B41" s="63"/>
      <c r="C41" s="59"/>
      <c r="D41" s="64"/>
      <c r="E41" s="45"/>
      <c r="F41" s="37"/>
    </row>
    <row r="42" spans="1:6" s="56" customFormat="1">
      <c r="A42" s="65" t="s">
        <v>153</v>
      </c>
      <c r="B42" s="62"/>
      <c r="C42" s="61"/>
      <c r="D42" s="66"/>
      <c r="E42" s="45"/>
      <c r="F42" s="37"/>
    </row>
    <row r="43" spans="1:6" s="56" customFormat="1">
      <c r="A43" s="193" t="s">
        <v>154</v>
      </c>
      <c r="B43" s="196" t="s">
        <v>155</v>
      </c>
      <c r="C43" s="191" t="s">
        <v>156</v>
      </c>
      <c r="D43" s="197">
        <v>5</v>
      </c>
      <c r="E43" s="199">
        <v>0</v>
      </c>
      <c r="F43" s="199">
        <f t="shared" ref="F43:F45" si="1">SUM(D43*E43)</f>
        <v>0</v>
      </c>
    </row>
    <row r="44" spans="1:6" s="56" customFormat="1">
      <c r="A44" s="193" t="s">
        <v>157</v>
      </c>
      <c r="B44" s="196"/>
      <c r="C44" s="191" t="s">
        <v>158</v>
      </c>
      <c r="D44" s="197">
        <v>5</v>
      </c>
      <c r="E44" s="199">
        <v>0</v>
      </c>
      <c r="F44" s="199">
        <f t="shared" si="1"/>
        <v>0</v>
      </c>
    </row>
    <row r="45" spans="1:6" s="56" customFormat="1">
      <c r="A45" s="62" t="s">
        <v>159</v>
      </c>
      <c r="B45" s="67"/>
      <c r="C45" s="67" t="s">
        <v>160</v>
      </c>
      <c r="D45" s="68">
        <v>5</v>
      </c>
      <c r="E45" s="37">
        <v>0</v>
      </c>
      <c r="F45" s="199">
        <f t="shared" si="1"/>
        <v>0</v>
      </c>
    </row>
    <row r="46" spans="1:6" s="56" customFormat="1">
      <c r="A46" s="67"/>
      <c r="B46" s="67"/>
      <c r="C46" s="61"/>
      <c r="D46" s="66"/>
      <c r="E46" s="50"/>
      <c r="F46" s="37"/>
    </row>
    <row r="47" spans="1:6">
      <c r="A47" s="130" t="s">
        <v>161</v>
      </c>
      <c r="B47" s="130"/>
      <c r="C47" s="130"/>
      <c r="D47" s="37"/>
      <c r="E47" s="37"/>
      <c r="F47" s="37"/>
    </row>
    <row r="48" spans="1:6">
      <c r="A48" s="35">
        <v>301036851</v>
      </c>
      <c r="C48" s="47" t="s">
        <v>162</v>
      </c>
      <c r="D48" s="70">
        <v>5</v>
      </c>
      <c r="E48" s="37">
        <v>0</v>
      </c>
      <c r="F48" s="71">
        <f>D48*E48</f>
        <v>0</v>
      </c>
    </row>
    <row r="49" spans="1:6">
      <c r="A49" s="39"/>
      <c r="B49" s="81"/>
      <c r="C49" s="48" t="s">
        <v>163</v>
      </c>
      <c r="D49" s="49"/>
      <c r="E49" s="50"/>
      <c r="F49" s="51">
        <f>SUM(F35:F48)</f>
        <v>0</v>
      </c>
    </row>
    <row r="50" spans="1:6">
      <c r="F50" s="37"/>
    </row>
    <row r="51" spans="1:6" ht="15.75">
      <c r="A51" s="74"/>
      <c r="B51" s="74"/>
      <c r="C51" s="122" t="s">
        <v>164</v>
      </c>
      <c r="D51" s="123"/>
      <c r="E51" s="122"/>
      <c r="F51" s="124">
        <f>F49+F31</f>
        <v>0</v>
      </c>
    </row>
    <row r="52" spans="1:6" ht="15.75" customHeight="1"/>
    <row r="53" spans="1:6" s="56" customFormat="1" ht="15.75">
      <c r="A53" s="52" t="s">
        <v>165</v>
      </c>
      <c r="B53" s="52"/>
      <c r="C53" s="53"/>
      <c r="D53" s="54"/>
      <c r="E53" s="55"/>
      <c r="F53" s="55"/>
    </row>
    <row r="55" spans="1:6">
      <c r="A55" t="s">
        <v>166</v>
      </c>
      <c r="B55" t="s">
        <v>167</v>
      </c>
      <c r="C55" t="s">
        <v>168</v>
      </c>
      <c r="D55" s="68">
        <v>1520</v>
      </c>
      <c r="E55" s="37">
        <v>0</v>
      </c>
      <c r="F55" s="37">
        <f t="shared" ref="F55" si="2">D55*E55</f>
        <v>0</v>
      </c>
    </row>
    <row r="56" spans="1:6">
      <c r="C56" t="s">
        <v>169</v>
      </c>
      <c r="D56" s="68">
        <v>1520</v>
      </c>
      <c r="E56" s="37">
        <v>0</v>
      </c>
      <c r="F56" s="37">
        <f>SUM(E56*D56)</f>
        <v>0</v>
      </c>
    </row>
    <row r="57" spans="1:6">
      <c r="C57" t="s">
        <v>170</v>
      </c>
      <c r="D57" s="68">
        <v>520</v>
      </c>
      <c r="E57" s="37">
        <v>0</v>
      </c>
      <c r="F57" s="37">
        <f t="shared" ref="F57:F58" si="3">SUM(E57*D57)</f>
        <v>0</v>
      </c>
    </row>
    <row r="58" spans="1:6">
      <c r="C58" t="s">
        <v>171</v>
      </c>
      <c r="D58" s="68">
        <v>1000</v>
      </c>
      <c r="E58" s="37">
        <v>0</v>
      </c>
      <c r="F58" s="37">
        <f t="shared" si="3"/>
        <v>0</v>
      </c>
    </row>
    <row r="60" spans="1:6">
      <c r="A60" s="47"/>
      <c r="B60" s="47"/>
      <c r="C60" s="48" t="s">
        <v>172</v>
      </c>
      <c r="D60" s="68"/>
      <c r="E60" s="69"/>
      <c r="F60" s="51">
        <f>SUM(F55:F59)</f>
        <v>0</v>
      </c>
    </row>
    <row r="62" spans="1:6" ht="15.75">
      <c r="A62" s="74"/>
      <c r="B62" s="74"/>
      <c r="C62" s="122" t="s">
        <v>173</v>
      </c>
      <c r="D62" s="123"/>
      <c r="E62" s="122"/>
      <c r="F62" s="124">
        <f>F60</f>
        <v>0</v>
      </c>
    </row>
    <row r="64" spans="1:6" s="56" customFormat="1" ht="15.75">
      <c r="A64" s="52" t="s">
        <v>174</v>
      </c>
      <c r="B64" s="52"/>
      <c r="C64" s="53"/>
      <c r="D64" s="54"/>
      <c r="E64" s="55"/>
      <c r="F64" s="55"/>
    </row>
    <row r="66" spans="1:6">
      <c r="A66" s="129" t="s">
        <v>175</v>
      </c>
    </row>
    <row r="67" spans="1:6">
      <c r="A67" t="s">
        <v>176</v>
      </c>
      <c r="B67" t="s">
        <v>177</v>
      </c>
      <c r="C67" t="s">
        <v>178</v>
      </c>
      <c r="D67" s="68">
        <v>1</v>
      </c>
      <c r="E67" s="37">
        <v>0</v>
      </c>
      <c r="F67" s="37">
        <f t="shared" ref="F67" si="4">D67*E67</f>
        <v>0</v>
      </c>
    </row>
    <row r="68" spans="1:6">
      <c r="A68" t="s">
        <v>179</v>
      </c>
      <c r="B68" t="s">
        <v>180</v>
      </c>
      <c r="C68" t="s">
        <v>181</v>
      </c>
      <c r="D68" s="68">
        <v>1</v>
      </c>
      <c r="E68" s="37">
        <v>0</v>
      </c>
      <c r="F68" s="37">
        <f t="shared" ref="F68:F69" si="5">D68*E68</f>
        <v>0</v>
      </c>
    </row>
    <row r="69" spans="1:6">
      <c r="A69" t="s">
        <v>182</v>
      </c>
      <c r="B69" t="s">
        <v>183</v>
      </c>
      <c r="C69" t="s">
        <v>184</v>
      </c>
      <c r="D69" s="68">
        <v>1520</v>
      </c>
      <c r="E69" s="37">
        <v>0</v>
      </c>
      <c r="F69" s="37">
        <f t="shared" si="5"/>
        <v>0</v>
      </c>
    </row>
    <row r="71" spans="1:6" ht="15.75">
      <c r="A71" s="74"/>
      <c r="B71" s="74"/>
      <c r="C71" s="122" t="s">
        <v>185</v>
      </c>
      <c r="D71" s="123"/>
      <c r="E71" s="122"/>
      <c r="F71" s="124">
        <f>SUM(F67:F69)</f>
        <v>0</v>
      </c>
    </row>
    <row r="73" spans="1:6" s="56" customFormat="1" ht="15.75">
      <c r="A73" s="52" t="s">
        <v>186</v>
      </c>
      <c r="B73" s="52"/>
      <c r="C73" s="53"/>
      <c r="D73" s="54"/>
      <c r="E73" s="55"/>
      <c r="F73" s="55"/>
    </row>
    <row r="75" spans="1:6" s="78" customFormat="1" ht="13.5" outlineLevel="1" thickBot="1">
      <c r="A75" s="82" t="s">
        <v>1</v>
      </c>
      <c r="B75" s="82" t="s">
        <v>102</v>
      </c>
      <c r="C75" s="82" t="s">
        <v>2</v>
      </c>
      <c r="D75" s="79" t="s">
        <v>72</v>
      </c>
      <c r="E75" s="79" t="s">
        <v>103</v>
      </c>
      <c r="F75" s="97" t="s">
        <v>104</v>
      </c>
    </row>
    <row r="76" spans="1:6" s="78" customFormat="1" ht="12.75" outlineLevel="1">
      <c r="A76" s="76" t="s">
        <v>187</v>
      </c>
      <c r="B76" s="80"/>
      <c r="C76" s="80"/>
      <c r="D76" s="84">
        <v>1520</v>
      </c>
      <c r="E76" s="77"/>
      <c r="F76" s="75"/>
    </row>
    <row r="77" spans="1:6" s="78" customFormat="1" ht="12.75" outlineLevel="1">
      <c r="A77" s="83" t="s">
        <v>188</v>
      </c>
      <c r="B77" s="83" t="s">
        <v>189</v>
      </c>
      <c r="C77" s="83" t="s">
        <v>190</v>
      </c>
      <c r="D77" s="68">
        <v>1</v>
      </c>
      <c r="E77" s="37">
        <v>0</v>
      </c>
      <c r="F77" s="37">
        <f t="shared" ref="F77" si="6">D77*E77</f>
        <v>0</v>
      </c>
    </row>
    <row r="78" spans="1:6" s="78" customFormat="1" ht="12.75" outlineLevel="1">
      <c r="A78" s="83" t="s">
        <v>191</v>
      </c>
      <c r="B78" s="83"/>
      <c r="C78" s="83" t="s">
        <v>192</v>
      </c>
      <c r="D78" s="99">
        <v>1</v>
      </c>
      <c r="E78" s="99"/>
      <c r="F78" s="100" t="s">
        <v>193</v>
      </c>
    </row>
    <row r="79" spans="1:6" s="78" customFormat="1" ht="12.75" outlineLevel="1">
      <c r="A79" s="83" t="s">
        <v>191</v>
      </c>
      <c r="B79" s="80"/>
      <c r="C79" s="83" t="s">
        <v>194</v>
      </c>
      <c r="D79" s="99">
        <v>1</v>
      </c>
      <c r="E79" s="99"/>
      <c r="F79" s="100" t="s">
        <v>193</v>
      </c>
    </row>
    <row r="80" spans="1:6" s="78" customFormat="1" ht="12.75" outlineLevel="1">
      <c r="A80" s="83" t="s">
        <v>191</v>
      </c>
      <c r="B80" s="80"/>
      <c r="C80" s="83" t="s">
        <v>195</v>
      </c>
      <c r="D80" s="99">
        <v>1</v>
      </c>
      <c r="E80" s="99"/>
      <c r="F80" s="100" t="s">
        <v>193</v>
      </c>
    </row>
    <row r="81" spans="1:6" s="78" customFormat="1" ht="12.75" outlineLevel="1">
      <c r="A81" s="83" t="s">
        <v>191</v>
      </c>
      <c r="B81" s="80"/>
      <c r="C81" s="83" t="s">
        <v>196</v>
      </c>
      <c r="D81" s="99">
        <v>1</v>
      </c>
      <c r="E81" s="99"/>
      <c r="F81" s="100" t="s">
        <v>193</v>
      </c>
    </row>
    <row r="82" spans="1:6" s="78" customFormat="1" ht="12.75" outlineLevel="1">
      <c r="A82" s="83" t="s">
        <v>191</v>
      </c>
      <c r="B82" s="80"/>
      <c r="C82" s="83" t="s">
        <v>197</v>
      </c>
      <c r="D82" s="99">
        <v>1</v>
      </c>
      <c r="E82" s="99"/>
      <c r="F82" s="100" t="s">
        <v>193</v>
      </c>
    </row>
    <row r="83" spans="1:6" s="78" customFormat="1" ht="12.75" outlineLevel="1">
      <c r="A83" s="80"/>
      <c r="B83" s="80"/>
      <c r="C83" s="80"/>
      <c r="D83" s="77"/>
      <c r="E83" s="77"/>
      <c r="F83" s="75"/>
    </row>
    <row r="86" spans="1:6" s="78" customFormat="1" ht="12.75" outlineLevel="1">
      <c r="A86" s="76" t="s">
        <v>198</v>
      </c>
      <c r="B86" s="86"/>
      <c r="C86" s="86"/>
      <c r="D86" s="84"/>
      <c r="E86" s="84"/>
      <c r="F86" s="95"/>
    </row>
    <row r="87" spans="1:6" s="78" customFormat="1" ht="12.75" outlineLevel="1">
      <c r="A87" s="93">
        <v>301020186</v>
      </c>
      <c r="B87" s="91" t="s">
        <v>199</v>
      </c>
      <c r="C87" s="92" t="s">
        <v>200</v>
      </c>
      <c r="D87" s="68">
        <v>1</v>
      </c>
      <c r="E87" s="37">
        <v>0</v>
      </c>
      <c r="F87" s="37">
        <f t="shared" ref="F87" si="7">D87*E87</f>
        <v>0</v>
      </c>
    </row>
    <row r="88" spans="1:6" s="78" customFormat="1" ht="12.75" outlineLevel="1">
      <c r="A88" s="93">
        <v>301020186</v>
      </c>
      <c r="B88" s="91" t="s">
        <v>199</v>
      </c>
      <c r="C88" s="92" t="s">
        <v>201</v>
      </c>
      <c r="D88" s="68">
        <v>1</v>
      </c>
      <c r="E88" s="37">
        <v>0</v>
      </c>
      <c r="F88" s="37">
        <f t="shared" ref="F88:F89" si="8">D88*E88</f>
        <v>0</v>
      </c>
    </row>
    <row r="89" spans="1:6" s="78" customFormat="1" ht="12.75" outlineLevel="1">
      <c r="A89" s="93">
        <v>301020186</v>
      </c>
      <c r="B89" s="91" t="s">
        <v>199</v>
      </c>
      <c r="C89" s="92" t="s">
        <v>202</v>
      </c>
      <c r="D89" s="68">
        <v>1</v>
      </c>
      <c r="E89" s="37">
        <v>0</v>
      </c>
      <c r="F89" s="37">
        <f t="shared" si="8"/>
        <v>0</v>
      </c>
    </row>
    <row r="90" spans="1:6" s="78" customFormat="1" ht="12.75" outlineLevel="1">
      <c r="A90" s="86"/>
      <c r="B90" s="86"/>
      <c r="C90" s="86"/>
      <c r="D90" s="84"/>
      <c r="E90" s="84"/>
      <c r="F90" s="95"/>
    </row>
    <row r="91" spans="1:6" s="78" customFormat="1" ht="12.75" hidden="1" outlineLevel="1">
      <c r="A91" s="87" t="s">
        <v>203</v>
      </c>
      <c r="B91" s="86"/>
      <c r="C91" s="86"/>
      <c r="D91" s="84"/>
      <c r="E91" s="84"/>
      <c r="F91" s="95"/>
    </row>
    <row r="92" spans="1:6" s="78" customFormat="1" ht="12.75" hidden="1" outlineLevel="1">
      <c r="A92" s="90" t="s">
        <v>204</v>
      </c>
      <c r="B92" s="42" t="s">
        <v>205</v>
      </c>
      <c r="C92" s="42" t="s">
        <v>206</v>
      </c>
      <c r="D92" s="84">
        <f>IF($D$396=1,$D$397,0)</f>
        <v>0</v>
      </c>
      <c r="E92" s="89">
        <v>0</v>
      </c>
      <c r="F92" s="72">
        <v>0</v>
      </c>
    </row>
    <row r="93" spans="1:6" s="78" customFormat="1" ht="12.75" hidden="1" outlineLevel="1">
      <c r="A93" s="90" t="s">
        <v>204</v>
      </c>
      <c r="B93" s="42" t="s">
        <v>205</v>
      </c>
      <c r="C93" s="42" t="s">
        <v>207</v>
      </c>
      <c r="D93" s="84">
        <f>IF($D$396=1,$D$397,0)</f>
        <v>0</v>
      </c>
      <c r="E93" s="89">
        <v>0</v>
      </c>
      <c r="F93" s="72">
        <v>0</v>
      </c>
    </row>
    <row r="94" spans="1:6" s="78" customFormat="1" ht="12.75" hidden="1" outlineLevel="1">
      <c r="A94" s="90" t="s">
        <v>204</v>
      </c>
      <c r="B94" s="42" t="s">
        <v>205</v>
      </c>
      <c r="C94" s="42" t="s">
        <v>208</v>
      </c>
      <c r="D94" s="84">
        <f>IF($D$396=1,$D$397,0)</f>
        <v>0</v>
      </c>
      <c r="E94" s="89">
        <v>0</v>
      </c>
      <c r="F94" s="72">
        <v>0</v>
      </c>
    </row>
    <row r="95" spans="1:6" s="78" customFormat="1" ht="12.75" hidden="1" outlineLevel="1">
      <c r="A95" s="90"/>
      <c r="B95" s="42"/>
      <c r="C95" s="42"/>
      <c r="D95" s="84"/>
      <c r="E95" s="89"/>
      <c r="F95" s="72"/>
    </row>
    <row r="96" spans="1:6" s="78" customFormat="1" ht="12.75" hidden="1" outlineLevel="1">
      <c r="A96" s="88" t="s">
        <v>209</v>
      </c>
      <c r="B96" s="42"/>
      <c r="C96" s="42"/>
      <c r="D96" s="84"/>
      <c r="E96" s="89"/>
      <c r="F96" s="72"/>
    </row>
    <row r="97" spans="1:6" s="78" customFormat="1" ht="12.75" hidden="1" outlineLevel="1">
      <c r="A97" s="90"/>
      <c r="B97" s="42"/>
      <c r="C97" s="42"/>
      <c r="D97" s="84"/>
      <c r="E97" s="89"/>
      <c r="F97" s="72"/>
    </row>
    <row r="98" spans="1:6" s="78" customFormat="1" ht="12.75" outlineLevel="1">
      <c r="A98" s="87" t="s">
        <v>210</v>
      </c>
      <c r="B98" s="86"/>
      <c r="C98" s="86"/>
      <c r="D98" s="84"/>
      <c r="E98" s="84"/>
      <c r="F98" s="95"/>
    </row>
    <row r="99" spans="1:6" s="78" customFormat="1" ht="12.75" outlineLevel="1">
      <c r="A99" s="86" t="s">
        <v>211</v>
      </c>
      <c r="B99" s="42" t="s">
        <v>212</v>
      </c>
      <c r="C99" s="86" t="s">
        <v>213</v>
      </c>
      <c r="D99" s="68">
        <v>1</v>
      </c>
      <c r="E99" s="37">
        <v>0</v>
      </c>
      <c r="F99" s="37">
        <f t="shared" ref="F99" si="9">D99*E99</f>
        <v>0</v>
      </c>
    </row>
    <row r="100" spans="1:6" s="78" customFormat="1" ht="12.75" outlineLevel="1">
      <c r="A100" s="86" t="s">
        <v>211</v>
      </c>
      <c r="B100" s="42" t="s">
        <v>212</v>
      </c>
      <c r="C100" s="86" t="s">
        <v>214</v>
      </c>
      <c r="D100" s="68">
        <v>1520</v>
      </c>
      <c r="E100" s="37">
        <v>0</v>
      </c>
      <c r="F100" s="37">
        <f t="shared" ref="F100:F101" si="10">D100*E100</f>
        <v>0</v>
      </c>
    </row>
    <row r="101" spans="1:6" s="78" customFormat="1" ht="12.75" outlineLevel="1">
      <c r="A101" s="86" t="s">
        <v>211</v>
      </c>
      <c r="B101" s="42" t="s">
        <v>212</v>
      </c>
      <c r="C101" s="86" t="s">
        <v>215</v>
      </c>
      <c r="D101" s="68">
        <v>1520</v>
      </c>
      <c r="E101" s="37">
        <v>0</v>
      </c>
      <c r="F101" s="37">
        <f t="shared" si="10"/>
        <v>0</v>
      </c>
    </row>
    <row r="103" spans="1:6" ht="15.75">
      <c r="A103" s="74"/>
      <c r="B103" s="74"/>
      <c r="C103" s="122" t="s">
        <v>216</v>
      </c>
      <c r="D103" s="123"/>
      <c r="E103" s="122"/>
      <c r="F103" s="124">
        <f>SUM(F77:F101)</f>
        <v>0</v>
      </c>
    </row>
    <row r="105" spans="1:6" s="56" customFormat="1" ht="15.75">
      <c r="A105" s="52" t="s">
        <v>91</v>
      </c>
      <c r="B105" s="52"/>
      <c r="C105" s="53"/>
      <c r="D105" s="54"/>
      <c r="E105" s="55"/>
      <c r="F105" s="55"/>
    </row>
    <row r="107" spans="1:6" s="78" customFormat="1" ht="13.5" outlineLevel="1" thickBot="1">
      <c r="A107" s="82" t="s">
        <v>1</v>
      </c>
      <c r="B107" s="82" t="s">
        <v>102</v>
      </c>
      <c r="C107" s="82" t="s">
        <v>2</v>
      </c>
      <c r="D107" s="79" t="s">
        <v>72</v>
      </c>
      <c r="E107" s="79"/>
      <c r="F107" s="97" t="s">
        <v>217</v>
      </c>
    </row>
    <row r="108" spans="1:6" s="78" customFormat="1" ht="12.75" outlineLevel="1">
      <c r="A108" s="96">
        <v>301093985</v>
      </c>
      <c r="B108" s="96"/>
      <c r="C108" s="83" t="s">
        <v>218</v>
      </c>
      <c r="D108" s="68">
        <v>1</v>
      </c>
      <c r="E108" s="37">
        <v>0</v>
      </c>
      <c r="F108" s="37">
        <f t="shared" ref="F108" si="11">D108*E108</f>
        <v>0</v>
      </c>
    </row>
    <row r="109" spans="1:6" s="78" customFormat="1" ht="12.75" outlineLevel="1">
      <c r="A109" s="93">
        <v>301093985</v>
      </c>
      <c r="B109" s="94"/>
      <c r="C109" s="92" t="s">
        <v>219</v>
      </c>
      <c r="D109" s="68">
        <v>1</v>
      </c>
      <c r="E109" s="37">
        <v>0</v>
      </c>
      <c r="F109" s="37">
        <f t="shared" ref="F109" si="12">D109*E109</f>
        <v>0</v>
      </c>
    </row>
    <row r="110" spans="1:6" s="78" customFormat="1" ht="12.75" outlineLevel="1">
      <c r="A110" s="96">
        <v>301091641</v>
      </c>
      <c r="B110" s="96"/>
      <c r="C110" s="83" t="s">
        <v>220</v>
      </c>
      <c r="D110" s="68">
        <v>1</v>
      </c>
      <c r="E110" s="37">
        <v>0</v>
      </c>
      <c r="F110" s="37">
        <f t="shared" ref="F110" si="13">D110*E110</f>
        <v>0</v>
      </c>
    </row>
    <row r="111" spans="1:6" s="78" customFormat="1" ht="12.75" outlineLevel="1">
      <c r="A111" s="96"/>
      <c r="B111" s="96"/>
      <c r="C111" s="96" t="s">
        <v>221</v>
      </c>
      <c r="D111" s="85"/>
      <c r="E111" s="85"/>
      <c r="F111" s="98"/>
    </row>
    <row r="113" spans="1:6" ht="15.75">
      <c r="A113" s="74"/>
      <c r="B113" s="74"/>
      <c r="C113" s="122" t="s">
        <v>222</v>
      </c>
      <c r="D113" s="123"/>
      <c r="E113" s="122"/>
      <c r="F113" s="124">
        <f>SUM(F108:F110)</f>
        <v>0</v>
      </c>
    </row>
    <row r="114" spans="1:6" ht="15.75">
      <c r="C114" s="151"/>
      <c r="D114" s="101"/>
      <c r="E114" s="151"/>
      <c r="F114" s="152"/>
    </row>
    <row r="115" spans="1:6" ht="15.75">
      <c r="A115" s="52" t="s">
        <v>223</v>
      </c>
      <c r="B115" s="52"/>
      <c r="C115" s="53"/>
      <c r="D115" s="54"/>
      <c r="E115" s="55"/>
      <c r="F115" s="55"/>
    </row>
    <row r="117" spans="1:6" ht="15.75" thickBot="1">
      <c r="A117" s="82" t="s">
        <v>1</v>
      </c>
      <c r="B117" s="82" t="s">
        <v>102</v>
      </c>
      <c r="C117" s="82" t="s">
        <v>2</v>
      </c>
      <c r="D117" s="79" t="s">
        <v>72</v>
      </c>
      <c r="E117" s="79"/>
      <c r="F117" s="97" t="s">
        <v>217</v>
      </c>
    </row>
    <row r="118" spans="1:6">
      <c r="A118" s="47" t="s">
        <v>224</v>
      </c>
      <c r="C118" s="47" t="s">
        <v>225</v>
      </c>
      <c r="D118" s="70">
        <v>5</v>
      </c>
      <c r="E118" s="37">
        <v>0</v>
      </c>
      <c r="F118" s="37">
        <f t="shared" ref="F118" si="14">D118*E118</f>
        <v>0</v>
      </c>
    </row>
    <row r="120" spans="1:6" ht="15.75">
      <c r="A120" s="74"/>
      <c r="B120" s="74"/>
      <c r="C120" s="122" t="s">
        <v>226</v>
      </c>
      <c r="D120" s="123"/>
      <c r="E120" s="122"/>
      <c r="F120" s="124">
        <f>SUM(F118)</f>
        <v>0</v>
      </c>
    </row>
    <row r="122" spans="1:6" ht="15.75">
      <c r="A122" s="125"/>
      <c r="B122" s="125"/>
      <c r="C122" s="126" t="s">
        <v>227</v>
      </c>
      <c r="D122" s="127"/>
      <c r="E122" s="126"/>
      <c r="F122" s="128">
        <f>F113+F103+F71+F62+F51+F120</f>
        <v>0</v>
      </c>
    </row>
    <row r="124" spans="1:6" ht="15.75">
      <c r="E124" s="151"/>
      <c r="F124" s="190"/>
    </row>
  </sheetData>
  <conditionalFormatting sqref="A41">
    <cfRule type="containsText" dxfId="11" priority="14" operator="containsText" text="TBD">
      <formula>NOT(ISERROR(SEARCH("TBD",A41)))</formula>
    </cfRule>
  </conditionalFormatting>
  <conditionalFormatting sqref="B1:B2 B45:C45 B75:B83">
    <cfRule type="cellIs" dxfId="10" priority="15" operator="equal">
      <formula>0</formula>
    </cfRule>
  </conditionalFormatting>
  <conditionalFormatting sqref="B11:B19">
    <cfRule type="cellIs" dxfId="9" priority="11" operator="equal">
      <formula>0</formula>
    </cfRule>
  </conditionalFormatting>
  <conditionalFormatting sqref="B22:B24">
    <cfRule type="cellIs" dxfId="8" priority="10" operator="equal">
      <formula>0</formula>
    </cfRule>
  </conditionalFormatting>
  <conditionalFormatting sqref="B41:B42">
    <cfRule type="cellIs" dxfId="7" priority="13" operator="equal">
      <formula>0</formula>
    </cfRule>
  </conditionalFormatting>
  <conditionalFormatting sqref="B46">
    <cfRule type="cellIs" dxfId="6" priority="12" operator="equal">
      <formula>0</formula>
    </cfRule>
  </conditionalFormatting>
  <conditionalFormatting sqref="B87:B89">
    <cfRule type="cellIs" dxfId="5" priority="5" operator="equal">
      <formula>0</formula>
    </cfRule>
  </conditionalFormatting>
  <conditionalFormatting sqref="B92:B97">
    <cfRule type="cellIs" dxfId="4" priority="6" operator="equal">
      <formula>0</formula>
    </cfRule>
  </conditionalFormatting>
  <conditionalFormatting sqref="B107">
    <cfRule type="cellIs" dxfId="3" priority="4" operator="equal">
      <formula>0</formula>
    </cfRule>
  </conditionalFormatting>
  <conditionalFormatting sqref="B109">
    <cfRule type="cellIs" dxfId="2" priority="3" operator="equal">
      <formula>0</formula>
    </cfRule>
  </conditionalFormatting>
  <conditionalFormatting sqref="B117">
    <cfRule type="cellIs" dxfId="1" priority="2" operator="equal">
      <formula>0</formula>
    </cfRule>
  </conditionalFormatting>
  <conditionalFormatting sqref="C24">
    <cfRule type="cellIs" dxfId="0" priority="9" operator="equal">
      <formula>0</formula>
    </cfRule>
  </conditionalFormatting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d471751-9675-428d-917b-70f44f9630b0}" enabled="0" method="" siteId="{5d471751-9675-428d-917b-70f44f9630b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IXR Router and NSP</vt:lpstr>
      <vt:lpstr>FTTU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 McIntyre (Nokia)</dc:creator>
  <cp:keywords/>
  <dc:description/>
  <cp:lastModifiedBy>Adrian Mata</cp:lastModifiedBy>
  <cp:revision/>
  <dcterms:created xsi:type="dcterms:W3CDTF">2025-02-28T17:14:37Z</dcterms:created>
  <dcterms:modified xsi:type="dcterms:W3CDTF">2025-05-12T17:38:22Z</dcterms:modified>
  <cp:category/>
  <cp:contentStatus/>
</cp:coreProperties>
</file>